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F:\PRIVATE\VDEM Blue Book\ExcelTools\"/>
    </mc:Choice>
  </mc:AlternateContent>
  <xr:revisionPtr revIDLastSave="0" documentId="13_ncr:1_{1F875D25-89A7-4E2B-B47C-9524BFDE807A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CI Inventory" sheetId="5" r:id="rId1"/>
    <sheet name="CI Lifeline Assessment" sheetId="1" r:id="rId2"/>
    <sheet name="Heatmap" sheetId="3" r:id="rId3"/>
    <sheet name="Reference" sheetId="4" r:id="rId4"/>
    <sheet name="LifelineScoringData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E41" i="2"/>
  <c r="E3" i="2"/>
  <c r="E4" i="2"/>
  <c r="E5" i="2"/>
  <c r="G5" i="2" s="1"/>
  <c r="H5" i="2" s="1"/>
  <c r="F21" i="1" s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G21" i="2" s="1"/>
  <c r="H21" i="2" s="1"/>
  <c r="F37" i="1" s="1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G37" i="2" s="1"/>
  <c r="H37" i="2" s="1"/>
  <c r="F53" i="1" s="1"/>
  <c r="E38" i="2"/>
  <c r="E39" i="2"/>
  <c r="E4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G9" i="2"/>
  <c r="H9" i="2" s="1"/>
  <c r="F25" i="1" s="1"/>
  <c r="G13" i="2"/>
  <c r="H13" i="2" s="1"/>
  <c r="F29" i="1" s="1"/>
  <c r="G17" i="2"/>
  <c r="G25" i="2"/>
  <c r="H25" i="2" s="1"/>
  <c r="F41" i="1" s="1"/>
  <c r="G29" i="2"/>
  <c r="H29" i="2" s="1"/>
  <c r="F45" i="1" s="1"/>
  <c r="G33" i="2"/>
  <c r="G41" i="2"/>
  <c r="H41" i="2" s="1"/>
  <c r="F57" i="1" s="1"/>
  <c r="H17" i="2"/>
  <c r="F33" i="1" s="1"/>
  <c r="H33" i="2"/>
  <c r="F49" i="1" s="1"/>
  <c r="B40" i="2"/>
  <c r="C40" i="2" s="1"/>
  <c r="B32" i="2"/>
  <c r="C32" i="2" s="1"/>
  <c r="B24" i="2"/>
  <c r="C24" i="2" s="1"/>
  <c r="B16" i="2"/>
  <c r="C16" i="2" s="1"/>
  <c r="B8" i="2"/>
  <c r="C8" i="2" s="1"/>
  <c r="K3" i="2" a="1"/>
  <c r="K3" i="2" s="1"/>
  <c r="B1" i="3" s="1" a="1"/>
  <c r="B1" i="3" s="1"/>
  <c r="E2" i="2"/>
  <c r="F2" i="2"/>
  <c r="D2" i="2"/>
  <c r="B4" i="2"/>
  <c r="C4" i="2" s="1"/>
  <c r="B5" i="2"/>
  <c r="C5" i="2" s="1"/>
  <c r="B6" i="2"/>
  <c r="C6" i="2" s="1"/>
  <c r="B7" i="2"/>
  <c r="C7" i="2" s="1"/>
  <c r="B9" i="2"/>
  <c r="C9" i="2" s="1"/>
  <c r="B10" i="2"/>
  <c r="C10" i="2" s="1"/>
  <c r="B11" i="2"/>
  <c r="C11" i="2" s="1"/>
  <c r="B12" i="2"/>
  <c r="C12" i="2" s="1"/>
  <c r="B13" i="2"/>
  <c r="C13" i="2" s="1"/>
  <c r="B14" i="2"/>
  <c r="C14" i="2" s="1"/>
  <c r="B15" i="2"/>
  <c r="C15" i="2" s="1"/>
  <c r="B17" i="2"/>
  <c r="C17" i="2" s="1"/>
  <c r="B18" i="2"/>
  <c r="C18" i="2" s="1"/>
  <c r="B19" i="2"/>
  <c r="C19" i="2" s="1"/>
  <c r="B20" i="2"/>
  <c r="C20" i="2" s="1"/>
  <c r="B21" i="2"/>
  <c r="C21" i="2" s="1"/>
  <c r="B22" i="2"/>
  <c r="C22" i="2" s="1"/>
  <c r="B23" i="2"/>
  <c r="C23" i="2" s="1"/>
  <c r="B25" i="2"/>
  <c r="C25" i="2" s="1"/>
  <c r="B26" i="2"/>
  <c r="C26" i="2" s="1"/>
  <c r="B27" i="2"/>
  <c r="C27" i="2" s="1"/>
  <c r="B28" i="2"/>
  <c r="C28" i="2" s="1"/>
  <c r="B29" i="2"/>
  <c r="C29" i="2" s="1"/>
  <c r="B30" i="2"/>
  <c r="C30" i="2" s="1"/>
  <c r="B31" i="2"/>
  <c r="C31" i="2" s="1"/>
  <c r="B33" i="2"/>
  <c r="C33" i="2" s="1"/>
  <c r="B34" i="2"/>
  <c r="C34" i="2" s="1"/>
  <c r="B35" i="2"/>
  <c r="C35" i="2" s="1"/>
  <c r="B36" i="2"/>
  <c r="C36" i="2" s="1"/>
  <c r="B37" i="2"/>
  <c r="C37" i="2" s="1"/>
  <c r="B38" i="2"/>
  <c r="C38" i="2" s="1"/>
  <c r="B39" i="2"/>
  <c r="C39" i="2" s="1"/>
  <c r="B41" i="2"/>
  <c r="C41" i="2" s="1"/>
  <c r="B3" i="2"/>
  <c r="C3" i="2" s="1"/>
  <c r="B2" i="2"/>
  <c r="C2" i="2" s="1"/>
  <c r="G36" i="2" l="1"/>
  <c r="H36" i="2" s="1"/>
  <c r="F52" i="1" s="1"/>
  <c r="G28" i="2"/>
  <c r="H28" i="2" s="1"/>
  <c r="F44" i="1" s="1"/>
  <c r="G20" i="2"/>
  <c r="H20" i="2" s="1"/>
  <c r="F36" i="1" s="1"/>
  <c r="G12" i="2"/>
  <c r="H12" i="2" s="1"/>
  <c r="F28" i="1" s="1"/>
  <c r="G4" i="2"/>
  <c r="H4" i="2" s="1"/>
  <c r="F20" i="1" s="1"/>
  <c r="G40" i="2"/>
  <c r="H40" i="2" s="1"/>
  <c r="F56" i="1" s="1"/>
  <c r="G32" i="2"/>
  <c r="H32" i="2" s="1"/>
  <c r="F48" i="1" s="1"/>
  <c r="G24" i="2"/>
  <c r="H24" i="2" s="1"/>
  <c r="F40" i="1" s="1"/>
  <c r="G16" i="2"/>
  <c r="H16" i="2" s="1"/>
  <c r="F32" i="1" s="1"/>
  <c r="G8" i="2"/>
  <c r="H8" i="2" s="1"/>
  <c r="F24" i="1" s="1"/>
  <c r="G35" i="2"/>
  <c r="H35" i="2" s="1"/>
  <c r="F51" i="1" s="1"/>
  <c r="G27" i="2"/>
  <c r="H27" i="2" s="1"/>
  <c r="F43" i="1" s="1"/>
  <c r="G19" i="2"/>
  <c r="H19" i="2" s="1"/>
  <c r="F35" i="1" s="1"/>
  <c r="G11" i="2"/>
  <c r="H11" i="2" s="1"/>
  <c r="F27" i="1" s="1"/>
  <c r="G3" i="2"/>
  <c r="H3" i="2" s="1"/>
  <c r="F19" i="1" s="1"/>
  <c r="G34" i="2"/>
  <c r="H34" i="2" s="1"/>
  <c r="F50" i="1" s="1"/>
  <c r="G26" i="2"/>
  <c r="H26" i="2" s="1"/>
  <c r="F42" i="1" s="1"/>
  <c r="G18" i="2"/>
  <c r="H18" i="2" s="1"/>
  <c r="F34" i="1" s="1"/>
  <c r="G10" i="2"/>
  <c r="H10" i="2" s="1"/>
  <c r="F26" i="1" s="1"/>
  <c r="G7" i="2"/>
  <c r="H7" i="2" s="1"/>
  <c r="F23" i="1" s="1"/>
  <c r="G39" i="2"/>
  <c r="H39" i="2" s="1"/>
  <c r="F55" i="1" s="1"/>
  <c r="G31" i="2"/>
  <c r="H31" i="2" s="1"/>
  <c r="F47" i="1" s="1"/>
  <c r="G23" i="2"/>
  <c r="H23" i="2" s="1"/>
  <c r="F39" i="1" s="1"/>
  <c r="G15" i="2"/>
  <c r="H15" i="2" s="1"/>
  <c r="F31" i="1" s="1"/>
  <c r="G38" i="2"/>
  <c r="H38" i="2" s="1"/>
  <c r="F54" i="1" s="1"/>
  <c r="G30" i="2"/>
  <c r="H30" i="2" s="1"/>
  <c r="F46" i="1" s="1"/>
  <c r="G22" i="2"/>
  <c r="H22" i="2" s="1"/>
  <c r="F38" i="1" s="1"/>
  <c r="G14" i="2"/>
  <c r="H14" i="2" s="1"/>
  <c r="F30" i="1" s="1"/>
  <c r="G6" i="2"/>
  <c r="H6" i="2" s="1"/>
  <c r="F22" i="1" s="1"/>
  <c r="J3" i="2" a="1"/>
  <c r="J3" i="2" s="1"/>
  <c r="G2" i="2"/>
  <c r="H2" i="2" s="1"/>
  <c r="F18" i="1" s="1"/>
  <c r="A2" i="3" l="1" a="1"/>
  <c r="I5" i="3" l="1"/>
  <c r="I6" i="3"/>
  <c r="C6" i="3"/>
  <c r="I3" i="3"/>
  <c r="I4" i="3"/>
  <c r="B5" i="3"/>
  <c r="C4" i="3"/>
  <c r="H5" i="3"/>
  <c r="D4" i="3"/>
  <c r="H4" i="3"/>
  <c r="C5" i="3"/>
  <c r="F3" i="3"/>
  <c r="E5" i="3"/>
  <c r="F4" i="3"/>
  <c r="A2" i="3"/>
  <c r="G6" i="3"/>
  <c r="B6" i="3"/>
  <c r="H6" i="3"/>
  <c r="F6" i="3"/>
  <c r="E6" i="3"/>
  <c r="D6" i="3"/>
  <c r="D5" i="3"/>
  <c r="C3" i="3"/>
  <c r="G4" i="3"/>
  <c r="B3" i="3"/>
  <c r="G3" i="3"/>
  <c r="B4" i="3"/>
  <c r="D3" i="3"/>
  <c r="E3" i="3"/>
  <c r="H3" i="3"/>
  <c r="E4" i="3"/>
  <c r="F5" i="3"/>
  <c r="G5" i="3"/>
  <c r="E2" i="3" l="1"/>
  <c r="I2" i="3"/>
  <c r="C2" i="3"/>
  <c r="B2" i="3"/>
  <c r="F2" i="3"/>
  <c r="D2" i="3"/>
  <c r="H2" i="3"/>
  <c r="G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<sst xmlns="http://schemas.openxmlformats.org/spreadsheetml/2006/main" count="223" uniqueCount="124">
  <si>
    <t>Critical Infrastructure Inventory</t>
  </si>
  <si>
    <t>This table allows users to create an inventory of relevant assets in each of the five critical infrastructure subsectors.</t>
  </si>
  <si>
    <t>For each critical infrastructure sector, list relevant assets - for example, local electric providers, water utilities, or communication networks.</t>
  </si>
  <si>
    <t xml:space="preserve">          To see the subsectors within each Critical Infrastructure Sector, view the "Reference" tab</t>
  </si>
  <si>
    <r>
      <t xml:space="preserve">If you would like to assess the vulnerability of a single critical infrastructure asset, you can use the associated </t>
    </r>
    <r>
      <rPr>
        <b/>
        <sz val="11"/>
        <color theme="1"/>
        <rFont val="Segoe UI"/>
        <family val="2"/>
      </rPr>
      <t>CI Asset Tool</t>
    </r>
    <r>
      <rPr>
        <sz val="11"/>
        <color theme="1"/>
        <rFont val="Segoe UI"/>
        <family val="2"/>
      </rPr>
      <t>, in the file:</t>
    </r>
  </si>
  <si>
    <t>Sector  →</t>
  </si>
  <si>
    <t>Banking and Finance</t>
  </si>
  <si>
    <t>Energy</t>
  </si>
  <si>
    <t>Communications</t>
  </si>
  <si>
    <t>Transportation</t>
  </si>
  <si>
    <t>Water</t>
  </si>
  <si>
    <t>Assets  →</t>
  </si>
  <si>
    <t>Critical Infrastructure and Community Lifelines Self-Assessment</t>
  </si>
  <si>
    <t xml:space="preserve">This tool helps users self-assess the impacts of losing critical infrastructure sectors on their ability to provide Community Lifelines. 
</t>
  </si>
  <si>
    <t>Instructions:</t>
  </si>
  <si>
    <t>1. Consider an outage of each of the critical infrastructure sectors listed below in column A.</t>
  </si>
  <si>
    <t xml:space="preserve">           For reference, consider assets in this sector listed in your CI Inventory table.</t>
  </si>
  <si>
    <t xml:space="preserve">           To view a list of all critical infrastructure subsectors, view the "Reference" tab.</t>
  </si>
  <si>
    <t>2. Which Community Lifelines would be affected by an outage in this sector? Select all affected Lifelines in column B.</t>
  </si>
  <si>
    <t xml:space="preserve">          Note: Consider lifeline impacts at all timescales, from immediate consequences to an ongoing outage of a month or more.
          For a list of subcomponents of each Community Lifeline, view the "Reference" tab.</t>
  </si>
  <si>
    <t>3. How severe would the impact on the lifeline be in the immediate aftermath of an outage? Rate immediate severity in column C.</t>
  </si>
  <si>
    <t>4. How severe would the impact on the lifeline be after days to weeks of outage? Rate medium-term severity in column D.</t>
  </si>
  <si>
    <t>5. How severe would the impact on the lifeline be after one month or more an outage? Rate long-term severity in column E.</t>
  </si>
  <si>
    <t>6. Once complete, the tool provides two estimates of CI outage on lifelines based on your responses:</t>
  </si>
  <si>
    <r>
      <t xml:space="preserve">          1. A qualitative estimate of overall impact to each community lifeline, in </t>
    </r>
    <r>
      <rPr>
        <b/>
        <sz val="11"/>
        <color rgb="FFE03C31"/>
        <rFont val="Segoe UI"/>
        <family val="2"/>
      </rPr>
      <t>column F</t>
    </r>
    <r>
      <rPr>
        <sz val="11"/>
        <color theme="1"/>
        <rFont val="Segoe UI"/>
        <family val="2"/>
      </rPr>
      <t xml:space="preserve">
          2. A heatmap visualization of impacts to each community lifeline for each CI sector, based on the sum of user scores, in the tab</t>
    </r>
    <r>
      <rPr>
        <sz val="11"/>
        <color rgb="FFE03C31"/>
        <rFont val="Segoe UI"/>
        <family val="2"/>
      </rPr>
      <t xml:space="preserve"> </t>
    </r>
    <r>
      <rPr>
        <b/>
        <sz val="11"/>
        <color rgb="FFE03C31"/>
        <rFont val="Segoe UI"/>
        <family val="2"/>
      </rPr>
      <t>"Heatmap"</t>
    </r>
  </si>
  <si>
    <t>Critical Infrastructure Sector 
Experiencing Outage</t>
  </si>
  <si>
    <t>Impacted Lifelines</t>
  </si>
  <si>
    <r>
      <t xml:space="preserve">Immediate Impact
</t>
    </r>
    <r>
      <rPr>
        <i/>
        <sz val="10"/>
        <color theme="1"/>
        <rFont val="Segoe UI"/>
        <family val="2"/>
      </rPr>
      <t>hours to days</t>
    </r>
  </si>
  <si>
    <r>
      <t xml:space="preserve">Short-Term Impact
</t>
    </r>
    <r>
      <rPr>
        <i/>
        <sz val="10"/>
        <color theme="1"/>
        <rFont val="Segoe UI"/>
        <family val="2"/>
      </rPr>
      <t>days to weeks</t>
    </r>
  </si>
  <si>
    <r>
      <t xml:space="preserve">Long-Term Impact
</t>
    </r>
    <r>
      <rPr>
        <i/>
        <sz val="10"/>
        <color theme="1"/>
        <rFont val="Segoe UI"/>
        <family val="2"/>
      </rPr>
      <t>one month or more</t>
    </r>
  </si>
  <si>
    <t>Overall Impact</t>
  </si>
  <si>
    <t>Safety and Security</t>
  </si>
  <si>
    <t>Low</t>
  </si>
  <si>
    <t>Medium</t>
  </si>
  <si>
    <t>Food/Hydration/Shelter</t>
  </si>
  <si>
    <t>High</t>
  </si>
  <si>
    <t>Health and Medical</t>
  </si>
  <si>
    <t>Water Systems</t>
  </si>
  <si>
    <t>None</t>
  </si>
  <si>
    <t>HAZMAT</t>
  </si>
  <si>
    <r>
      <rPr>
        <b/>
        <sz val="12"/>
        <color theme="1"/>
        <rFont val="Segoe UI"/>
        <family val="2"/>
      </rPr>
      <t xml:space="preserve">Community Lifelines →
</t>
    </r>
    <r>
      <rPr>
        <b/>
        <u/>
        <sz val="12"/>
        <color theme="1"/>
        <rFont val="Segoe UI"/>
        <family val="2"/>
      </rPr>
      <t xml:space="preserve">
</t>
    </r>
    <r>
      <rPr>
        <b/>
        <sz val="12"/>
        <color theme="1"/>
        <rFont val="Segoe UI"/>
        <family val="2"/>
      </rPr>
      <t>Critical Infrastructure Sectors ↓</t>
    </r>
  </si>
  <si>
    <t>Critical Infrastructure and Community Lifelines Reference Table</t>
  </si>
  <si>
    <t xml:space="preserve">Critical Infrastructure </t>
  </si>
  <si>
    <t>Community Lifelines</t>
  </si>
  <si>
    <t>Sector</t>
  </si>
  <si>
    <t>Subsector</t>
  </si>
  <si>
    <t>Lifeline</t>
  </si>
  <si>
    <t>Subcomponent</t>
  </si>
  <si>
    <t>Banking and Credit</t>
  </si>
  <si>
    <t>Law Enforcement/Security</t>
  </si>
  <si>
    <t>Securities, Commodities, or Financial Investment</t>
  </si>
  <si>
    <t>Fire Service</t>
  </si>
  <si>
    <t>Insurance Company</t>
  </si>
  <si>
    <t>Search and Rescue</t>
  </si>
  <si>
    <t>Electricity</t>
  </si>
  <si>
    <t>Government Service</t>
  </si>
  <si>
    <t>Petroleum</t>
  </si>
  <si>
    <t>Community Safety</t>
  </si>
  <si>
    <t>Natural Gas</t>
  </si>
  <si>
    <t>Food</t>
  </si>
  <si>
    <t>Coal</t>
  </si>
  <si>
    <t>Hydration</t>
  </si>
  <si>
    <t>Ethanol</t>
  </si>
  <si>
    <t>Shelter</t>
  </si>
  <si>
    <t>Biodiesel</t>
  </si>
  <si>
    <t>Agriculture</t>
  </si>
  <si>
    <t>Hydrogen</t>
  </si>
  <si>
    <t>Health and Medica</t>
  </si>
  <si>
    <t>Medical Care</t>
  </si>
  <si>
    <t>Energy Regulatory, Oversight, or Industry Organization</t>
  </si>
  <si>
    <t>Public Health</t>
  </si>
  <si>
    <t>Wired communications</t>
  </si>
  <si>
    <t>Patient Movement</t>
  </si>
  <si>
    <t>Wireless communication</t>
  </si>
  <si>
    <t>Medical Supply Chain</t>
  </si>
  <si>
    <t>Satellite communication</t>
  </si>
  <si>
    <t xml:space="preserve">Fatality Management </t>
  </si>
  <si>
    <t>Internet</t>
  </si>
  <si>
    <t>Power Grid</t>
  </si>
  <si>
    <t>Information services</t>
  </si>
  <si>
    <t>Fuel</t>
  </si>
  <si>
    <t>Next Generation Network</t>
  </si>
  <si>
    <t>Infrastructure</t>
  </si>
  <si>
    <t>Communications Regulatory, Oversight, or Industry Organization</t>
  </si>
  <si>
    <t>Responder Communications</t>
  </si>
  <si>
    <t>Telecomm Hotel</t>
  </si>
  <si>
    <t>Alerts, Warnings, and Messages</t>
  </si>
  <si>
    <t>Other communication facility</t>
  </si>
  <si>
    <t>Finance</t>
  </si>
  <si>
    <t>Aviation</t>
  </si>
  <si>
    <t>911 and Dispatch</t>
  </si>
  <si>
    <t>Railroad</t>
  </si>
  <si>
    <t xml:space="preserve">Highway/Road/Motor Vehicle </t>
  </si>
  <si>
    <t>Road</t>
  </si>
  <si>
    <t>Mass Transit</t>
  </si>
  <si>
    <t>Maritime</t>
  </si>
  <si>
    <t>Railway</t>
  </si>
  <si>
    <t>Mass transit</t>
  </si>
  <si>
    <t>Pipeline</t>
  </si>
  <si>
    <t>Transportation Regulatory, Oversight, or Industry Organization</t>
  </si>
  <si>
    <t>Facilities</t>
  </si>
  <si>
    <t>Raw water supply</t>
  </si>
  <si>
    <t>HAZMAT, Pollutants, Contaminants</t>
  </si>
  <si>
    <t>Raw water transmission</t>
  </si>
  <si>
    <t>Potable Water Infrastructure</t>
  </si>
  <si>
    <t>Raw water storage</t>
  </si>
  <si>
    <t>Wastewater Management</t>
  </si>
  <si>
    <t>Water treatment facility</t>
  </si>
  <si>
    <t>Treated (finished) water storage</t>
  </si>
  <si>
    <t>Treated water distribution system</t>
  </si>
  <si>
    <t>Treated water monitoring system</t>
  </si>
  <si>
    <t>Treated water distribution control center</t>
  </si>
  <si>
    <t>Wastewater facility</t>
  </si>
  <si>
    <t>Water regulatory, oversight, or industry organization</t>
  </si>
  <si>
    <t>CI Sector</t>
  </si>
  <si>
    <t>Both</t>
  </si>
  <si>
    <t>Immediate</t>
  </si>
  <si>
    <t>Short</t>
  </si>
  <si>
    <t>Long</t>
  </si>
  <si>
    <t>Total</t>
  </si>
  <si>
    <t>Total Score Adjective</t>
  </si>
  <si>
    <t>Heatmap Data</t>
  </si>
  <si>
    <t>Sectors</t>
  </si>
  <si>
    <t>Lifelines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</si>
</sst>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i/>
      <sz val="10"/>
      <color theme="1"/>
      <name val="Segoe UI"/>
      <family val="2"/>
    </font>
    <font>
      <i/>
      <sz val="11"/>
      <color rgb="FF0070C0"/>
      <name val="Segoe UI"/>
      <family val="2"/>
    </font>
    <font>
      <b/>
      <sz val="18"/>
      <color theme="1"/>
      <name val="Segoe UI"/>
      <family val="2"/>
    </font>
    <font>
      <b/>
      <sz val="12"/>
      <color theme="1"/>
      <name val="Segoe UI"/>
      <family val="2"/>
    </font>
    <font>
      <b/>
      <sz val="16"/>
      <color theme="1"/>
      <name val="Segoe UI"/>
      <family val="2"/>
    </font>
    <font>
      <b/>
      <u/>
      <sz val="12"/>
      <color theme="1"/>
      <name val="Segoe UI"/>
      <family val="2"/>
    </font>
    <font>
      <b/>
      <sz val="11"/>
      <color rgb="FFE03C31"/>
      <name val="Segoe UI"/>
      <family val="2"/>
    </font>
    <font>
      <sz val="11"/>
      <color rgb="FFE03C31"/>
      <name val="Segoe UI"/>
      <family val="2"/>
    </font>
    <font>
      <sz val="14"/>
      <color theme="1"/>
      <name val="Segoe UI"/>
      <family val="2"/>
    </font>
    <font>
      <b/>
      <sz val="11"/>
      <color theme="0"/>
      <name val="Segoe UI"/>
      <family val="2"/>
    </font>
    <font>
      <b/>
      <sz val="11"/>
      <color rgb="FFFFFFFF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00A3F4"/>
        <bgColor indexed="64"/>
      </patternFill>
    </fill>
    <fill>
      <patternFill patternType="solid">
        <fgColor rgb="FF8FDAFF"/>
        <bgColor indexed="64"/>
      </patternFill>
    </fill>
    <fill>
      <patternFill patternType="solid">
        <fgColor rgb="FFCDEEFF"/>
        <bgColor indexed="64"/>
      </patternFill>
    </fill>
    <fill>
      <patternFill patternType="solid">
        <fgColor rgb="FF4BC3FF"/>
        <bgColor indexed="64"/>
      </patternFill>
    </fill>
    <fill>
      <patternFill patternType="solid">
        <fgColor rgb="FFCDEEFF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ck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3" borderId="8" xfId="0" applyFont="1" applyFill="1" applyBorder="1" applyAlignment="1">
      <alignment horizontal="right" indent="1"/>
    </xf>
    <xf numFmtId="0" fontId="2" fillId="3" borderId="9" xfId="0" applyFont="1" applyFill="1" applyBorder="1" applyAlignment="1">
      <alignment horizontal="right" indent="1"/>
    </xf>
    <xf numFmtId="0" fontId="2" fillId="3" borderId="6" xfId="0" applyFont="1" applyFill="1" applyBorder="1" applyAlignment="1">
      <alignment horizontal="right" indent="1"/>
    </xf>
    <xf numFmtId="0" fontId="2" fillId="4" borderId="0" xfId="0" applyFont="1" applyFill="1"/>
    <xf numFmtId="0" fontId="2" fillId="5" borderId="0" xfId="0" applyFont="1" applyFill="1"/>
    <xf numFmtId="0" fontId="2" fillId="4" borderId="10" xfId="0" applyFont="1" applyFill="1" applyBorder="1" applyAlignment="1">
      <alignment horizontal="center" textRotation="90"/>
    </xf>
    <xf numFmtId="0" fontId="2" fillId="4" borderId="11" xfId="0" applyFont="1" applyFill="1" applyBorder="1" applyAlignment="1">
      <alignment horizontal="center" textRotation="90"/>
    </xf>
    <xf numFmtId="0" fontId="2" fillId="4" borderId="7" xfId="0" applyFont="1" applyFill="1" applyBorder="1" applyAlignment="1">
      <alignment horizontal="center" textRotation="90"/>
    </xf>
    <xf numFmtId="0" fontId="13" fillId="2" borderId="14" xfId="0" applyFont="1" applyFill="1" applyBorder="1"/>
    <xf numFmtId="0" fontId="14" fillId="2" borderId="15" xfId="0" applyFont="1" applyFill="1" applyBorder="1"/>
    <xf numFmtId="0" fontId="2" fillId="6" borderId="15" xfId="0" applyFont="1" applyFill="1" applyBorder="1"/>
    <xf numFmtId="0" fontId="2" fillId="6" borderId="14" xfId="0" applyFont="1" applyFill="1" applyBorder="1"/>
    <xf numFmtId="0" fontId="2" fillId="6" borderId="13" xfId="0" applyFont="1" applyFill="1" applyBorder="1"/>
    <xf numFmtId="0" fontId="2" fillId="6" borderId="12" xfId="0" applyFont="1" applyFill="1" applyBorder="1"/>
    <xf numFmtId="0" fontId="14" fillId="2" borderId="13" xfId="0" applyFont="1" applyFill="1" applyBorder="1" applyAlignment="1">
      <alignment horizontal="right"/>
    </xf>
    <xf numFmtId="0" fontId="2" fillId="6" borderId="13" xfId="0" applyFont="1" applyFill="1" applyBorder="1" applyAlignment="1">
      <alignment horizontal="right"/>
    </xf>
    <xf numFmtId="0" fontId="2" fillId="0" borderId="0" xfId="0" applyFont="1" applyAlignment="1">
      <alignment horizontal="left" vertical="top" wrapText="1"/>
    </xf>
    <xf numFmtId="0" fontId="0" fillId="0" borderId="0" xfId="0" applyBorder="1"/>
    <xf numFmtId="0" fontId="2" fillId="0" borderId="1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color rgb="FFFFFFFF"/>
      </font>
      <fill>
        <patternFill patternType="none">
          <bgColor auto="1"/>
        </patternFill>
      </fill>
    </dxf>
    <dxf>
      <fill>
        <patternFill>
          <bgColor rgb="FFFFB81C"/>
        </patternFill>
      </fill>
    </dxf>
    <dxf>
      <fill>
        <patternFill>
          <bgColor rgb="FFE87722"/>
        </patternFill>
      </fill>
    </dxf>
    <dxf>
      <fill>
        <patternFill>
          <bgColor rgb="FFE03C3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>
          <bgColor rgb="FFCDEE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>
          <bgColor rgb="FFCDEE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>
          <bgColor rgb="FFCDEE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theme="4" tint="0.79998168889431442"/>
          <bgColor rgb="FFCDEEFF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theme="4" tint="0.79998168889431442"/>
          <bgColor rgb="FFCDEEFF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>
          <bgColor rgb="FFCDEEFF"/>
        </patternFill>
      </fill>
    </dxf>
    <dxf>
      <font>
        <strike val="0"/>
        <outline val="0"/>
        <shadow val="0"/>
        <u val="none"/>
        <vertAlign val="baseline"/>
        <name val="Segoe UI"/>
        <family val="2"/>
        <scheme val="none"/>
      </font>
    </dxf>
  </dxfs>
  <tableStyles count="0" defaultTableStyle="TableStyleMedium2" defaultPivotStyle="PivotStyleLight16"/>
  <colors>
    <mruColors>
      <color rgb="FFCDEEFF"/>
      <color rgb="FFFFFFFF"/>
      <color rgb="FF00A3F4"/>
      <color rgb="FFDC62F0"/>
      <color rgb="FF8FDAFF"/>
      <color rgb="FF4BC3FF"/>
      <color rgb="FFCEFF61"/>
      <color rgb="FF84BD00"/>
      <color rgb="FFE03C31"/>
      <color rgb="FFF6C6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DECA17B-3FB3-402B-BEE1-11F4F95FFA2D}" name="Table11" displayName="Table11" ref="B9:F14" totalsRowShown="0" headerRowDxfId="11" dataDxfId="10" tableBorderDxfId="9">
  <autoFilter ref="B9:F14" xr:uid="{3DECA17B-3FB3-402B-BEE1-11F4F95FFA2D}"/>
  <tableColumns count="5">
    <tableColumn id="1" xr3:uid="{A6D2C76B-93E4-4B44-B735-FB21C4B66163}" name="Banking and Finance" dataDxfId="8"/>
    <tableColumn id="2" xr3:uid="{E2ECE785-13C6-46A4-B6C2-B3644D0FE80E}" name="Energy" dataDxfId="7"/>
    <tableColumn id="3" xr3:uid="{EFB74496-793D-48CB-A5C2-1E69B2A5DF34}" name="Communications" dataDxfId="6"/>
    <tableColumn id="4" xr3:uid="{D2A55806-B116-4C29-AEE4-44ED8718609A}" name="Transportation" dataDxfId="5"/>
    <tableColumn id="5" xr3:uid="{CE7C9C42-7388-4E2E-8BB3-65BDD206D82A}" name="Water" dataDxfId="4"/>
  </tableColumns>
  <tableStyleInfo name="TableStyleMedium23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992A-D073-46C5-9DC0-0671EF3F68CE}">
  <dimension ref="A1:G14"/>
  <sheetViews>
    <sheetView workbookViewId="0">
      <selection activeCell="A7" sqref="A7:G7"/>
    </sheetView>
  </sheetViews>
  <sheetFormatPr defaultRowHeight="16.5"/>
  <cols>
    <col min="1" max="1" width="15.42578125" style="11" customWidth="1"/>
    <col min="2" max="2" width="24.7109375" style="11" customWidth="1"/>
    <col min="3" max="6" width="20.7109375" style="11" customWidth="1"/>
    <col min="7" max="7" width="15.42578125" style="11" customWidth="1"/>
    <col min="8" max="16384" width="9.140625" style="11"/>
  </cols>
  <sheetData>
    <row r="1" spans="1:7" ht="26.25">
      <c r="A1" s="39" t="s">
        <v>0</v>
      </c>
      <c r="B1" s="39"/>
      <c r="C1" s="39"/>
      <c r="D1" s="39"/>
      <c r="E1" s="39"/>
      <c r="F1" s="39"/>
    </row>
    <row r="2" spans="1:7">
      <c r="A2" s="38"/>
      <c r="B2" s="38"/>
      <c r="C2" s="38"/>
      <c r="D2" s="38"/>
      <c r="E2" s="38"/>
      <c r="F2" s="38"/>
      <c r="G2" s="38"/>
    </row>
    <row r="3" spans="1:7">
      <c r="A3" s="37" t="s">
        <v>1</v>
      </c>
      <c r="B3" s="37"/>
      <c r="C3" s="37"/>
      <c r="D3" s="37"/>
      <c r="E3" s="37"/>
      <c r="F3" s="37"/>
      <c r="G3" s="37"/>
    </row>
    <row r="4" spans="1:7">
      <c r="A4" s="38"/>
      <c r="B4" s="38"/>
      <c r="C4" s="38"/>
      <c r="D4" s="38"/>
      <c r="E4" s="38"/>
      <c r="F4" s="38"/>
      <c r="G4" s="38"/>
    </row>
    <row r="5" spans="1:7">
      <c r="A5" s="40" t="s">
        <v>2</v>
      </c>
      <c r="B5" s="40"/>
      <c r="C5" s="40"/>
      <c r="D5" s="40"/>
      <c r="E5" s="40"/>
      <c r="F5" s="40"/>
      <c r="G5" s="40"/>
    </row>
    <row r="6" spans="1:7" ht="16.5" customHeight="1">
      <c r="A6" s="41" t="s">
        <v>3</v>
      </c>
      <c r="B6" s="41"/>
      <c r="C6" s="41"/>
      <c r="D6" s="41"/>
      <c r="E6" s="41"/>
      <c r="F6" s="41"/>
      <c r="G6" s="41"/>
    </row>
    <row r="7" spans="1:7" ht="16.5" customHeight="1">
      <c r="A7" s="37" t="s">
        <v>4</v>
      </c>
      <c r="B7" s="37"/>
      <c r="C7" s="37"/>
      <c r="D7" s="37"/>
      <c r="E7" s="37"/>
      <c r="F7" s="37"/>
      <c r="G7" s="37"/>
    </row>
    <row r="9" spans="1:7">
      <c r="A9" s="32" t="s">
        <v>5</v>
      </c>
      <c r="B9" s="27" t="s">
        <v>6</v>
      </c>
      <c r="C9" s="26" t="s">
        <v>7</v>
      </c>
      <c r="D9" s="26" t="s">
        <v>8</v>
      </c>
      <c r="E9" s="26" t="s">
        <v>9</v>
      </c>
      <c r="F9" s="26" t="s">
        <v>10</v>
      </c>
    </row>
    <row r="10" spans="1:7">
      <c r="A10" s="33" t="s">
        <v>11</v>
      </c>
      <c r="B10" s="28"/>
      <c r="C10" s="29"/>
      <c r="D10" s="30"/>
      <c r="E10" s="30"/>
      <c r="F10" s="30"/>
    </row>
    <row r="11" spans="1:7">
      <c r="B11" s="28"/>
      <c r="C11" s="29"/>
      <c r="D11" s="21"/>
      <c r="E11" s="21"/>
      <c r="F11" s="21"/>
    </row>
    <row r="12" spans="1:7">
      <c r="B12" s="28"/>
      <c r="C12" s="29"/>
      <c r="D12" s="21"/>
      <c r="E12" s="21"/>
      <c r="F12" s="21"/>
    </row>
    <row r="13" spans="1:7">
      <c r="B13" s="28"/>
      <c r="C13" s="29"/>
      <c r="D13" s="21"/>
      <c r="E13" s="21"/>
      <c r="F13" s="21"/>
    </row>
    <row r="14" spans="1:7">
      <c r="B14" s="31"/>
      <c r="C14" s="30"/>
      <c r="D14" s="21"/>
      <c r="E14" s="21"/>
      <c r="F14" s="21"/>
    </row>
  </sheetData>
  <mergeCells count="7">
    <mergeCell ref="A7:G7"/>
    <mergeCell ref="A2:G2"/>
    <mergeCell ref="A3:G3"/>
    <mergeCell ref="A4:G4"/>
    <mergeCell ref="A1:F1"/>
    <mergeCell ref="A5:G5"/>
    <mergeCell ref="A6:G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58"/>
  <sheetViews>
    <sheetView topLeftCell="A40" workbookViewId="0">
      <selection activeCell="H56" sqref="H56"/>
    </sheetView>
  </sheetViews>
  <sheetFormatPr defaultRowHeight="15"/>
  <cols>
    <col min="1" max="1" width="30.85546875" customWidth="1"/>
    <col min="2" max="2" width="27.42578125" style="2" customWidth="1"/>
    <col min="3" max="3" width="19.7109375" customWidth="1"/>
    <col min="4" max="4" width="23.7109375" customWidth="1"/>
    <col min="5" max="5" width="20.28515625" customWidth="1"/>
    <col min="6" max="6" width="18.28515625" customWidth="1"/>
  </cols>
  <sheetData>
    <row r="1" spans="1:12" ht="39" customHeight="1">
      <c r="A1" s="39" t="s">
        <v>12</v>
      </c>
      <c r="B1" s="39"/>
      <c r="C1" s="39"/>
      <c r="D1" s="39"/>
      <c r="E1" s="39"/>
      <c r="F1" s="39"/>
    </row>
    <row r="2" spans="1:12" ht="15.75" customHeight="1">
      <c r="A2" s="49"/>
      <c r="B2" s="49"/>
      <c r="C2" s="49"/>
      <c r="D2" s="49"/>
      <c r="E2" s="49"/>
      <c r="F2" s="49"/>
    </row>
    <row r="3" spans="1:12" ht="18.75" customHeight="1">
      <c r="A3" s="48" t="s">
        <v>13</v>
      </c>
      <c r="B3" s="48"/>
      <c r="C3" s="48"/>
      <c r="D3" s="48"/>
      <c r="E3" s="48"/>
      <c r="F3" s="48"/>
      <c r="G3" s="5"/>
      <c r="H3" s="5"/>
    </row>
    <row r="4" spans="1:12" ht="18.75" customHeight="1">
      <c r="A4" s="50"/>
      <c r="B4" s="50"/>
      <c r="C4" s="50"/>
      <c r="D4" s="50"/>
      <c r="E4" s="50"/>
      <c r="F4" s="50"/>
      <c r="G4" s="34"/>
      <c r="H4" s="34"/>
    </row>
    <row r="5" spans="1:12" ht="18.75" customHeight="1">
      <c r="A5" s="51" t="s">
        <v>14</v>
      </c>
      <c r="B5" s="51"/>
      <c r="C5" s="51"/>
      <c r="D5" s="51"/>
      <c r="E5" s="51"/>
      <c r="F5" s="51"/>
      <c r="G5" s="5"/>
      <c r="H5" s="5"/>
    </row>
    <row r="6" spans="1:12" ht="18.75" customHeight="1">
      <c r="A6" s="48" t="s">
        <v>15</v>
      </c>
      <c r="B6" s="48"/>
      <c r="C6" s="48"/>
      <c r="D6" s="48"/>
      <c r="E6" s="48"/>
      <c r="F6" s="48"/>
      <c r="G6" s="5"/>
      <c r="H6" s="5"/>
    </row>
    <row r="7" spans="1:12" ht="18.75" customHeight="1">
      <c r="A7" s="41" t="s">
        <v>16</v>
      </c>
      <c r="B7" s="41"/>
      <c r="C7" s="41"/>
      <c r="D7" s="41"/>
      <c r="E7" s="41"/>
      <c r="F7" s="41"/>
      <c r="G7" s="5"/>
      <c r="H7" s="5"/>
    </row>
    <row r="8" spans="1:12" ht="18.75" customHeight="1">
      <c r="A8" s="41" t="s">
        <v>17</v>
      </c>
      <c r="B8" s="41"/>
      <c r="C8" s="41"/>
      <c r="D8" s="41"/>
      <c r="E8" s="41"/>
      <c r="F8" s="41"/>
      <c r="G8" s="14"/>
      <c r="H8" s="14"/>
    </row>
    <row r="9" spans="1:12" ht="18.75" customHeight="1">
      <c r="A9" s="48" t="s">
        <v>18</v>
      </c>
      <c r="B9" s="48"/>
      <c r="C9" s="48"/>
      <c r="D9" s="48"/>
      <c r="E9" s="48"/>
      <c r="F9" s="48"/>
      <c r="G9" s="5"/>
      <c r="H9" s="5"/>
      <c r="I9" s="5"/>
      <c r="J9" s="5"/>
      <c r="K9" s="5"/>
      <c r="L9" s="5"/>
    </row>
    <row r="10" spans="1:12" ht="35.25" customHeight="1">
      <c r="A10" s="41" t="s">
        <v>19</v>
      </c>
      <c r="B10" s="41"/>
      <c r="C10" s="41"/>
      <c r="D10" s="41"/>
      <c r="E10" s="41"/>
      <c r="F10" s="41"/>
      <c r="G10" s="14"/>
      <c r="H10" s="14"/>
      <c r="I10" s="34"/>
      <c r="J10" s="34"/>
      <c r="K10" s="34"/>
      <c r="L10" s="34"/>
    </row>
    <row r="11" spans="1:12" ht="18.75" customHeight="1">
      <c r="A11" s="48" t="s">
        <v>20</v>
      </c>
      <c r="B11" s="48"/>
      <c r="C11" s="48"/>
      <c r="D11" s="48"/>
      <c r="E11" s="48"/>
      <c r="F11" s="48"/>
      <c r="G11" s="5"/>
      <c r="H11" s="5"/>
    </row>
    <row r="12" spans="1:12" ht="18.75" customHeight="1">
      <c r="A12" s="48" t="s">
        <v>21</v>
      </c>
      <c r="B12" s="48"/>
      <c r="C12" s="48"/>
      <c r="D12" s="48"/>
      <c r="E12" s="48"/>
      <c r="F12" s="48"/>
      <c r="G12" s="5"/>
      <c r="H12" s="5"/>
    </row>
    <row r="13" spans="1:12" ht="18.75" customHeight="1">
      <c r="A13" s="48" t="s">
        <v>22</v>
      </c>
      <c r="B13" s="48"/>
      <c r="C13" s="48"/>
      <c r="D13" s="48"/>
      <c r="E13" s="48"/>
      <c r="F13" s="48"/>
      <c r="G13" s="5"/>
      <c r="H13" s="5"/>
    </row>
    <row r="14" spans="1:12" ht="18.75" customHeight="1">
      <c r="A14" s="48" t="s">
        <v>23</v>
      </c>
      <c r="B14" s="48"/>
      <c r="C14" s="48"/>
      <c r="D14" s="48"/>
      <c r="E14" s="48"/>
      <c r="F14" s="48"/>
      <c r="G14" s="5"/>
      <c r="H14" s="5"/>
    </row>
    <row r="15" spans="1:12" ht="36" customHeight="1">
      <c r="A15" s="48" t="s">
        <v>24</v>
      </c>
      <c r="B15" s="48"/>
      <c r="C15" s="48"/>
      <c r="D15" s="48"/>
      <c r="E15" s="48"/>
      <c r="F15" s="48"/>
      <c r="G15" s="5"/>
      <c r="H15" s="5"/>
    </row>
    <row r="16" spans="1:12" ht="15.75" thickBot="1"/>
    <row r="17" spans="1:6" ht="36.75" customHeight="1" thickBot="1">
      <c r="A17" s="6" t="s">
        <v>25</v>
      </c>
      <c r="B17" s="3" t="s">
        <v>26</v>
      </c>
      <c r="C17" s="7" t="s">
        <v>27</v>
      </c>
      <c r="D17" s="7" t="s">
        <v>28</v>
      </c>
      <c r="E17" s="7" t="s">
        <v>29</v>
      </c>
      <c r="F17" s="9" t="s">
        <v>30</v>
      </c>
    </row>
    <row r="18" spans="1:6" s="1" customFormat="1" ht="16.5">
      <c r="A18" s="45" t="s">
        <v>6</v>
      </c>
      <c r="B18" s="4" t="s">
        <v>31</v>
      </c>
      <c r="C18" s="8" t="s">
        <v>32</v>
      </c>
      <c r="D18" s="8" t="s">
        <v>33</v>
      </c>
      <c r="E18" s="8" t="s">
        <v>32</v>
      </c>
      <c r="F18" s="10" t="str">
        <f>LifelineScoringData!H2</f>
        <v>Medium</v>
      </c>
    </row>
    <row r="19" spans="1:6" s="1" customFormat="1" ht="16.5">
      <c r="A19" s="46"/>
      <c r="B19" s="4" t="s">
        <v>34</v>
      </c>
      <c r="C19" s="8" t="s">
        <v>32</v>
      </c>
      <c r="D19" s="8" t="s">
        <v>32</v>
      </c>
      <c r="E19" s="8" t="s">
        <v>32</v>
      </c>
      <c r="F19" s="10" t="str">
        <f>LifelineScoringData!H3</f>
        <v>Low</v>
      </c>
    </row>
    <row r="20" spans="1:6" s="1" customFormat="1" ht="16.5">
      <c r="A20" s="46"/>
      <c r="B20" s="4" t="s">
        <v>8</v>
      </c>
      <c r="C20" s="8" t="s">
        <v>32</v>
      </c>
      <c r="D20" s="8" t="s">
        <v>32</v>
      </c>
      <c r="E20" s="8" t="s">
        <v>33</v>
      </c>
      <c r="F20" s="10" t="str">
        <f>LifelineScoringData!H4</f>
        <v>Medium</v>
      </c>
    </row>
    <row r="21" spans="1:6" s="1" customFormat="1" ht="16.5">
      <c r="A21" s="46"/>
      <c r="B21" s="4"/>
      <c r="C21" s="8"/>
      <c r="D21" s="8"/>
      <c r="E21" s="8"/>
      <c r="F21" s="10" t="str">
        <f>LifelineScoringData!H5</f>
        <v/>
      </c>
    </row>
    <row r="22" spans="1:6" s="1" customFormat="1" ht="16.5">
      <c r="A22" s="46"/>
      <c r="B22" s="4"/>
      <c r="C22" s="8"/>
      <c r="D22" s="8"/>
      <c r="E22" s="8"/>
      <c r="F22" s="10" t="str">
        <f>LifelineScoringData!H6</f>
        <v/>
      </c>
    </row>
    <row r="23" spans="1:6" s="1" customFormat="1" ht="16.5">
      <c r="A23" s="46"/>
      <c r="B23" s="4"/>
      <c r="C23" s="8"/>
      <c r="D23" s="8"/>
      <c r="E23" s="8"/>
      <c r="F23" s="10" t="str">
        <f>LifelineScoringData!H7</f>
        <v/>
      </c>
    </row>
    <row r="24" spans="1:6" s="1" customFormat="1" ht="16.5">
      <c r="A24" s="46"/>
      <c r="B24" s="4"/>
      <c r="C24" s="8"/>
      <c r="D24" s="8"/>
      <c r="E24" s="8"/>
      <c r="F24" s="10" t="str">
        <f>LifelineScoringData!H8</f>
        <v/>
      </c>
    </row>
    <row r="25" spans="1:6" s="1" customFormat="1" ht="17.25" thickBot="1">
      <c r="A25" s="47"/>
      <c r="B25" s="4"/>
      <c r="C25" s="8"/>
      <c r="D25" s="8"/>
      <c r="E25" s="8"/>
      <c r="F25" s="10" t="str">
        <f>LifelineScoringData!H9</f>
        <v/>
      </c>
    </row>
    <row r="26" spans="1:6" s="1" customFormat="1" ht="16.5">
      <c r="A26" s="42" t="s">
        <v>7</v>
      </c>
      <c r="B26" s="4" t="s">
        <v>7</v>
      </c>
      <c r="C26" s="8" t="s">
        <v>35</v>
      </c>
      <c r="D26" s="8" t="s">
        <v>35</v>
      </c>
      <c r="E26" s="8" t="s">
        <v>35</v>
      </c>
      <c r="F26" s="10" t="str">
        <f>LifelineScoringData!H10</f>
        <v>High</v>
      </c>
    </row>
    <row r="27" spans="1:6" s="1" customFormat="1" ht="16.5">
      <c r="A27" s="43"/>
      <c r="B27" s="4" t="s">
        <v>36</v>
      </c>
      <c r="C27" s="8" t="s">
        <v>33</v>
      </c>
      <c r="D27" s="8" t="s">
        <v>33</v>
      </c>
      <c r="E27" s="8" t="s">
        <v>35</v>
      </c>
      <c r="F27" s="10" t="str">
        <f>LifelineScoringData!H11</f>
        <v>High</v>
      </c>
    </row>
    <row r="28" spans="1:6" s="1" customFormat="1" ht="16.5">
      <c r="A28" s="43"/>
      <c r="B28" s="4" t="s">
        <v>7</v>
      </c>
      <c r="C28" s="8" t="s">
        <v>32</v>
      </c>
      <c r="D28" s="8" t="s">
        <v>33</v>
      </c>
      <c r="E28" s="8" t="s">
        <v>33</v>
      </c>
      <c r="F28" s="10" t="str">
        <f>LifelineScoringData!H12</f>
        <v>Medium</v>
      </c>
    </row>
    <row r="29" spans="1:6" s="1" customFormat="1" ht="16.5">
      <c r="A29" s="43"/>
      <c r="B29" s="4"/>
      <c r="C29" s="8"/>
      <c r="D29" s="8"/>
      <c r="E29" s="8"/>
      <c r="F29" s="10" t="str">
        <f>LifelineScoringData!H13</f>
        <v/>
      </c>
    </row>
    <row r="30" spans="1:6" s="1" customFormat="1" ht="16.5">
      <c r="A30" s="43"/>
      <c r="B30" s="4"/>
      <c r="C30" s="8"/>
      <c r="D30" s="8"/>
      <c r="E30" s="8"/>
      <c r="F30" s="10" t="str">
        <f>LifelineScoringData!H14</f>
        <v/>
      </c>
    </row>
    <row r="31" spans="1:6" s="1" customFormat="1" ht="16.5">
      <c r="A31" s="43"/>
      <c r="B31" s="4"/>
      <c r="C31" s="8"/>
      <c r="D31" s="8"/>
      <c r="E31" s="8"/>
      <c r="F31" s="10" t="str">
        <f>LifelineScoringData!H15</f>
        <v/>
      </c>
    </row>
    <row r="32" spans="1:6" s="1" customFormat="1" ht="16.5">
      <c r="A32" s="43"/>
      <c r="B32" s="4" t="s">
        <v>31</v>
      </c>
      <c r="C32" s="8"/>
      <c r="D32" s="8"/>
      <c r="E32" s="8"/>
      <c r="F32" s="10" t="str">
        <f>LifelineScoringData!H16</f>
        <v/>
      </c>
    </row>
    <row r="33" spans="1:6" s="1" customFormat="1" ht="17.25" thickBot="1">
      <c r="A33" s="44"/>
      <c r="B33" s="4"/>
      <c r="C33" s="8"/>
      <c r="D33" s="8"/>
      <c r="E33" s="8"/>
      <c r="F33" s="10" t="str">
        <f>LifelineScoringData!H17</f>
        <v/>
      </c>
    </row>
    <row r="34" spans="1:6" s="1" customFormat="1" ht="16.5">
      <c r="A34" s="45" t="s">
        <v>8</v>
      </c>
      <c r="B34" s="4"/>
      <c r="C34" s="8"/>
      <c r="D34" s="8"/>
      <c r="E34" s="8"/>
      <c r="F34" s="10" t="str">
        <f>LifelineScoringData!H18</f>
        <v/>
      </c>
    </row>
    <row r="35" spans="1:6" s="1" customFormat="1" ht="16.5">
      <c r="A35" s="46"/>
      <c r="B35" s="4"/>
      <c r="C35" s="8"/>
      <c r="D35" s="8"/>
      <c r="E35" s="8"/>
      <c r="F35" s="10" t="str">
        <f>LifelineScoringData!H19</f>
        <v/>
      </c>
    </row>
    <row r="36" spans="1:6" s="1" customFormat="1" ht="16.5">
      <c r="A36" s="46"/>
      <c r="B36" s="4"/>
      <c r="C36" s="8"/>
      <c r="D36" s="8"/>
      <c r="E36" s="8"/>
      <c r="F36" s="10" t="str">
        <f>LifelineScoringData!H20</f>
        <v/>
      </c>
    </row>
    <row r="37" spans="1:6" s="1" customFormat="1" ht="16.5">
      <c r="A37" s="46"/>
      <c r="B37" s="4" t="s">
        <v>37</v>
      </c>
      <c r="C37" s="8" t="s">
        <v>38</v>
      </c>
      <c r="D37" s="8" t="s">
        <v>32</v>
      </c>
      <c r="E37" s="8" t="s">
        <v>32</v>
      </c>
      <c r="F37" s="10" t="str">
        <f>LifelineScoringData!H21</f>
        <v>Low</v>
      </c>
    </row>
    <row r="38" spans="1:6" s="1" customFormat="1" ht="16.5">
      <c r="A38" s="46"/>
      <c r="B38" s="4"/>
      <c r="C38" s="8"/>
      <c r="D38" s="8"/>
      <c r="E38" s="8"/>
      <c r="F38" s="10" t="str">
        <f>LifelineScoringData!H22</f>
        <v/>
      </c>
    </row>
    <row r="39" spans="1:6" s="1" customFormat="1" ht="16.5">
      <c r="A39" s="46"/>
      <c r="B39" s="4"/>
      <c r="C39" s="8"/>
      <c r="D39" s="8"/>
      <c r="E39" s="8"/>
      <c r="F39" s="10" t="str">
        <f>LifelineScoringData!H23</f>
        <v/>
      </c>
    </row>
    <row r="40" spans="1:6" s="1" customFormat="1" ht="16.5">
      <c r="A40" s="46"/>
      <c r="B40" s="4"/>
      <c r="C40" s="8"/>
      <c r="D40" s="8"/>
      <c r="E40" s="8"/>
      <c r="F40" s="10" t="str">
        <f>LifelineScoringData!H24</f>
        <v/>
      </c>
    </row>
    <row r="41" spans="1:6" s="1" customFormat="1" ht="17.25" thickBot="1">
      <c r="A41" s="47"/>
      <c r="B41" s="4"/>
      <c r="C41" s="8"/>
      <c r="D41" s="8"/>
      <c r="E41" s="8"/>
      <c r="F41" s="10" t="str">
        <f>LifelineScoringData!H25</f>
        <v/>
      </c>
    </row>
    <row r="42" spans="1:6" s="1" customFormat="1" ht="16.5">
      <c r="A42" s="42" t="s">
        <v>9</v>
      </c>
      <c r="B42" s="4"/>
      <c r="C42" s="8"/>
      <c r="D42" s="8"/>
      <c r="E42" s="8"/>
      <c r="F42" s="10" t="str">
        <f>LifelineScoringData!H26</f>
        <v/>
      </c>
    </row>
    <row r="43" spans="1:6" s="1" customFormat="1" ht="16.5">
      <c r="A43" s="43"/>
      <c r="B43" s="4" t="s">
        <v>39</v>
      </c>
      <c r="C43" s="8" t="s">
        <v>33</v>
      </c>
      <c r="D43" s="8" t="s">
        <v>33</v>
      </c>
      <c r="E43" s="8" t="s">
        <v>35</v>
      </c>
      <c r="F43" s="10" t="str">
        <f>LifelineScoringData!H27</f>
        <v>High</v>
      </c>
    </row>
    <row r="44" spans="1:6" s="1" customFormat="1" ht="16.5">
      <c r="A44" s="43"/>
      <c r="B44" s="4" t="s">
        <v>9</v>
      </c>
      <c r="C44" s="8" t="s">
        <v>35</v>
      </c>
      <c r="D44" s="8" t="s">
        <v>35</v>
      </c>
      <c r="E44" s="8" t="s">
        <v>35</v>
      </c>
      <c r="F44" s="10" t="str">
        <f>LifelineScoringData!H28</f>
        <v>High</v>
      </c>
    </row>
    <row r="45" spans="1:6" s="1" customFormat="1" ht="16.5">
      <c r="A45" s="43"/>
      <c r="B45" s="4"/>
      <c r="C45" s="8"/>
      <c r="D45" s="8"/>
      <c r="E45" s="8"/>
      <c r="F45" s="10" t="str">
        <f>LifelineScoringData!H29</f>
        <v/>
      </c>
    </row>
    <row r="46" spans="1:6" s="1" customFormat="1" ht="16.5">
      <c r="A46" s="43"/>
      <c r="B46" s="4"/>
      <c r="C46" s="8"/>
      <c r="D46" s="8"/>
      <c r="E46" s="8"/>
      <c r="F46" s="10" t="str">
        <f>LifelineScoringData!H30</f>
        <v/>
      </c>
    </row>
    <row r="47" spans="1:6" s="1" customFormat="1" ht="16.5">
      <c r="A47" s="43"/>
      <c r="B47" s="4"/>
      <c r="C47" s="8"/>
      <c r="D47" s="8"/>
      <c r="E47" s="8"/>
      <c r="F47" s="10" t="str">
        <f>LifelineScoringData!H31</f>
        <v/>
      </c>
    </row>
    <row r="48" spans="1:6" s="1" customFormat="1" ht="16.5">
      <c r="A48" s="43"/>
      <c r="B48" s="4" t="s">
        <v>31</v>
      </c>
      <c r="C48" s="8" t="s">
        <v>32</v>
      </c>
      <c r="D48" s="8"/>
      <c r="E48" s="8"/>
      <c r="F48" s="10" t="str">
        <f>LifelineScoringData!H32</f>
        <v>Low</v>
      </c>
    </row>
    <row r="49" spans="1:6" s="1" customFormat="1" ht="17.25" thickBot="1">
      <c r="A49" s="44"/>
      <c r="B49" s="4"/>
      <c r="C49" s="8"/>
      <c r="D49" s="8"/>
      <c r="E49" s="8"/>
      <c r="F49" s="10" t="str">
        <f>LifelineScoringData!H33</f>
        <v/>
      </c>
    </row>
    <row r="50" spans="1:6" s="1" customFormat="1" ht="16.5">
      <c r="A50" s="45" t="s">
        <v>10</v>
      </c>
      <c r="B50" s="4" t="s">
        <v>34</v>
      </c>
      <c r="C50" s="8" t="s">
        <v>35</v>
      </c>
      <c r="D50" s="8" t="s">
        <v>35</v>
      </c>
      <c r="E50" s="8" t="s">
        <v>35</v>
      </c>
      <c r="F50" s="10" t="str">
        <f>LifelineScoringData!H34</f>
        <v>High</v>
      </c>
    </row>
    <row r="51" spans="1:6" s="1" customFormat="1" ht="16.5">
      <c r="A51" s="46"/>
      <c r="B51" s="4" t="s">
        <v>37</v>
      </c>
      <c r="C51" s="8" t="s">
        <v>35</v>
      </c>
      <c r="D51" s="8" t="s">
        <v>35</v>
      </c>
      <c r="E51" s="8" t="s">
        <v>35</v>
      </c>
      <c r="F51" s="10" t="str">
        <f>LifelineScoringData!H35</f>
        <v>High</v>
      </c>
    </row>
    <row r="52" spans="1:6" s="1" customFormat="1" ht="16.5">
      <c r="A52" s="46"/>
      <c r="B52" s="4" t="s">
        <v>8</v>
      </c>
      <c r="D52" s="8"/>
      <c r="E52" s="8"/>
      <c r="F52" s="10" t="str">
        <f>LifelineScoringData!H36</f>
        <v/>
      </c>
    </row>
    <row r="53" spans="1:6" s="1" customFormat="1" ht="16.5">
      <c r="A53" s="46"/>
      <c r="B53" s="4"/>
      <c r="C53" s="8"/>
      <c r="D53" s="8"/>
      <c r="E53" s="8"/>
      <c r="F53" s="10" t="str">
        <f>LifelineScoringData!H37</f>
        <v/>
      </c>
    </row>
    <row r="54" spans="1:6" s="1" customFormat="1" ht="16.5">
      <c r="A54" s="46"/>
      <c r="B54" s="4"/>
      <c r="C54" s="8"/>
      <c r="D54" s="8"/>
      <c r="E54" s="8"/>
      <c r="F54" s="10" t="str">
        <f>LifelineScoringData!H38</f>
        <v/>
      </c>
    </row>
    <row r="55" spans="1:6" s="1" customFormat="1" ht="16.5">
      <c r="A55" s="46"/>
      <c r="B55" s="4"/>
      <c r="C55" s="8"/>
      <c r="D55" s="8"/>
      <c r="E55" s="8"/>
      <c r="F55" s="10" t="str">
        <f>LifelineScoringData!H39</f>
        <v/>
      </c>
    </row>
    <row r="56" spans="1:6" s="1" customFormat="1" ht="16.5">
      <c r="A56" s="46"/>
      <c r="B56" s="4"/>
      <c r="C56" s="8"/>
      <c r="D56" s="8"/>
      <c r="E56" s="8"/>
      <c r="F56" s="10" t="str">
        <f>LifelineScoringData!H40</f>
        <v/>
      </c>
    </row>
    <row r="57" spans="1:6" s="1" customFormat="1" ht="17.25" thickBot="1">
      <c r="A57" s="47"/>
      <c r="B57" s="4"/>
      <c r="C57" s="8"/>
      <c r="D57" s="8"/>
      <c r="E57" s="8"/>
      <c r="F57" s="36" t="str">
        <f>LifelineScoringData!H41</f>
        <v/>
      </c>
    </row>
    <row r="58" spans="1:6">
      <c r="F58" s="35"/>
    </row>
  </sheetData>
  <mergeCells count="20">
    <mergeCell ref="A1:F1"/>
    <mergeCell ref="A18:A25"/>
    <mergeCell ref="A26:A33"/>
    <mergeCell ref="A34:A41"/>
    <mergeCell ref="A13:F13"/>
    <mergeCell ref="A14:F14"/>
    <mergeCell ref="A15:F15"/>
    <mergeCell ref="A3:F3"/>
    <mergeCell ref="A2:F2"/>
    <mergeCell ref="A4:F4"/>
    <mergeCell ref="A5:F5"/>
    <mergeCell ref="A6:F6"/>
    <mergeCell ref="A7:F7"/>
    <mergeCell ref="A42:A49"/>
    <mergeCell ref="A50:A57"/>
    <mergeCell ref="A8:F8"/>
    <mergeCell ref="A9:F9"/>
    <mergeCell ref="A10:F10"/>
    <mergeCell ref="A11:F11"/>
    <mergeCell ref="A12:F12"/>
  </mergeCells>
  <conditionalFormatting sqref="F18:F57">
    <cfRule type="cellIs" dxfId="3" priority="1" operator="equal">
      <formula>"High"</formula>
    </cfRule>
    <cfRule type="cellIs" dxfId="2" priority="2" operator="equal">
      <formula>"Medium"</formula>
    </cfRule>
    <cfRule type="cellIs" dxfId="1" priority="3" operator="equal">
      <formula>"Low"</formula>
    </cfRule>
  </conditionalFormatting>
  <dataValidations count="2">
    <dataValidation type="list" allowBlank="1" showInputMessage="1" showErrorMessage="1" prompt="Select Lifeline" sqref="B18:B57" xr:uid="{B6D93F0D-7DB8-4ADA-8ECA-107EECD4B422}">
      <formula1>"Safety and Security, Food/Hydration/Shelter, Health and Medical, Energy, Communications, Transportation, Water Systems, HAZMAT"</formula1>
    </dataValidation>
    <dataValidation type="list" allowBlank="1" showInputMessage="1" showErrorMessage="1" sqref="C53:E57 D52:E52 C18:E51" xr:uid="{649D6B8C-3C5A-4E9D-89DF-BA87E9556587}">
      <formula1>"None, Low, Medium, High"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96B0-0C8B-4638-883B-43DC94B55D95}">
  <dimension ref="A1:I7"/>
  <sheetViews>
    <sheetView workbookViewId="0">
      <selection activeCell="G2" sqref="G2"/>
    </sheetView>
  </sheetViews>
  <sheetFormatPr defaultRowHeight="16.5"/>
  <cols>
    <col min="1" max="1" width="34.140625" style="11" customWidth="1"/>
    <col min="2" max="8" width="8.7109375" style="11" customWidth="1"/>
    <col min="9" max="16384" width="9.140625" style="11"/>
  </cols>
  <sheetData>
    <row r="1" spans="1:9" ht="159.75" customHeight="1" thickBot="1">
      <c r="A1" s="13" t="s">
        <v>40</v>
      </c>
      <c r="B1" s="23" t="str" cm="1">
        <f t="array" ref="B1:I1">TRANSPOSE(_xlfn._xlws.FILTER(LifelineScoringData!K3:K10,LifelineScoringData!K3:K10&lt;&gt;0))</f>
        <v>Safety and Security</v>
      </c>
      <c r="C1" s="24" t="str">
        <v>Food/Hydration/Shelter</v>
      </c>
      <c r="D1" s="24" t="str">
        <v>Communications</v>
      </c>
      <c r="E1" s="24" t="str">
        <v>Energy</v>
      </c>
      <c r="F1" s="24" t="str">
        <v>Health and Medical</v>
      </c>
      <c r="G1" s="24" t="str">
        <v>Water Systems</v>
      </c>
      <c r="H1" s="25" t="str">
        <v>HAZMAT</v>
      </c>
      <c r="I1" s="25" t="str">
        <v>Transportation</v>
      </c>
    </row>
    <row r="2" spans="1:9" ht="30" customHeight="1" thickTop="1">
      <c r="A2" s="18" t="str" cm="1">
        <f t="array" ref="A2:A6">_xlfn.ANCHORARRAY(LifelineScoringData!J3)</f>
        <v>Banking and Finance</v>
      </c>
      <c r="B2" s="11">
        <f>_xlfn.IFNA(VLOOKUP(_xlfn.CONCAT($A2,B$1),LifelineScoringData!$C$2:$H$41,5,FALSE),0)</f>
        <v>4</v>
      </c>
      <c r="C2" s="11">
        <f>_xlfn.IFNA(VLOOKUP(_xlfn.CONCAT($A2,C$1),LifelineScoringData!$C$2:$H$41,5,FALSE),0)</f>
        <v>3</v>
      </c>
      <c r="D2" s="11">
        <f>_xlfn.IFNA(VLOOKUP(_xlfn.CONCAT($A2,D$1),LifelineScoringData!$C$2:$H$41,5,FALSE),0)</f>
        <v>4</v>
      </c>
      <c r="E2" s="11">
        <f>_xlfn.IFNA(VLOOKUP(_xlfn.CONCAT($A2,E$1),LifelineScoringData!$C$2:$H$41,5,FALSE),0)</f>
        <v>0</v>
      </c>
      <c r="F2" s="11">
        <f>_xlfn.IFNA(VLOOKUP(_xlfn.CONCAT($A2,F$1),LifelineScoringData!$C$2:$H$41,5,FALSE),0)</f>
        <v>0</v>
      </c>
      <c r="G2" s="11">
        <f>_xlfn.IFNA(VLOOKUP(_xlfn.CONCAT($A2,G$1),LifelineScoringData!$C$2:$H$41,5,FALSE),0)</f>
        <v>0</v>
      </c>
      <c r="H2" s="11">
        <f>_xlfn.IFNA(VLOOKUP(_xlfn.CONCAT($A2,H$1),LifelineScoringData!$C$2:$H$41,5,FALSE),0)</f>
        <v>0</v>
      </c>
      <c r="I2" s="11">
        <f>_xlfn.IFNA(VLOOKUP(_xlfn.CONCAT($A2,I$1),LifelineScoringData!$C$2:$H$41,5,FALSE),0)</f>
        <v>0</v>
      </c>
    </row>
    <row r="3" spans="1:9" ht="30" customHeight="1">
      <c r="A3" s="19" t="str">
        <v>Energy</v>
      </c>
      <c r="B3" s="11">
        <f>_xlfn.IFNA(VLOOKUP(_xlfn.CONCAT($A3,B$1),LifelineScoringData!$C$2:$H$41,5,FALSE),0)</f>
        <v>0</v>
      </c>
      <c r="C3" s="11">
        <f>_xlfn.IFNA(VLOOKUP(_xlfn.CONCAT($A3,C$1),LifelineScoringData!$C$2:$H$41,5,FALSE),0)</f>
        <v>0</v>
      </c>
      <c r="D3" s="11">
        <f>_xlfn.IFNA(VLOOKUP(_xlfn.CONCAT($A3,D$1),LifelineScoringData!$C$2:$H$41,5,FALSE),0)</f>
        <v>0</v>
      </c>
      <c r="E3" s="11">
        <f>_xlfn.IFNA(VLOOKUP(_xlfn.CONCAT($A3,E$1),LifelineScoringData!$C$2:$H$41,5,FALSE),0)</f>
        <v>9</v>
      </c>
      <c r="F3" s="11">
        <f>_xlfn.IFNA(VLOOKUP(_xlfn.CONCAT($A3,F$1),LifelineScoringData!$C$2:$H$41,5,FALSE),0)</f>
        <v>7</v>
      </c>
      <c r="G3" s="11">
        <f>_xlfn.IFNA(VLOOKUP(_xlfn.CONCAT($A3,G$1),LifelineScoringData!$C$2:$H$41,5,FALSE),0)</f>
        <v>0</v>
      </c>
      <c r="H3" s="11">
        <f>_xlfn.IFNA(VLOOKUP(_xlfn.CONCAT($A3,H$1),LifelineScoringData!$C$2:$H$41,5,FALSE),0)</f>
        <v>0</v>
      </c>
      <c r="I3" s="11">
        <f>_xlfn.IFNA(VLOOKUP(_xlfn.CONCAT($A3,I$1),LifelineScoringData!$C$2:$H$41,5,FALSE),0)</f>
        <v>0</v>
      </c>
    </row>
    <row r="4" spans="1:9" ht="30" customHeight="1">
      <c r="A4" s="19" t="str">
        <v>Communications</v>
      </c>
      <c r="B4" s="11">
        <f>_xlfn.IFNA(VLOOKUP(_xlfn.CONCAT($A4,B$1),LifelineScoringData!$C$2:$H$41,5,FALSE),0)</f>
        <v>0</v>
      </c>
      <c r="C4" s="11">
        <f>_xlfn.IFNA(VLOOKUP(_xlfn.CONCAT($A4,C$1),LifelineScoringData!$C$2:$H$41,5,FALSE),0)</f>
        <v>0</v>
      </c>
      <c r="D4" s="11">
        <f>_xlfn.IFNA(VLOOKUP(_xlfn.CONCAT($A4,D$1),LifelineScoringData!$C$2:$H$41,5,FALSE),0)</f>
        <v>0</v>
      </c>
      <c r="E4" s="11">
        <f>_xlfn.IFNA(VLOOKUP(_xlfn.CONCAT($A4,E$1),LifelineScoringData!$C$2:$H$41,5,FALSE),0)</f>
        <v>0</v>
      </c>
      <c r="F4" s="11">
        <f>_xlfn.IFNA(VLOOKUP(_xlfn.CONCAT($A4,F$1),LifelineScoringData!$C$2:$H$41,5,FALSE),0)</f>
        <v>0</v>
      </c>
      <c r="G4" s="11">
        <f>_xlfn.IFNA(VLOOKUP(_xlfn.CONCAT($A4,G$1),LifelineScoringData!$C$2:$H$41,5,FALSE),0)</f>
        <v>2</v>
      </c>
      <c r="H4" s="11">
        <f>_xlfn.IFNA(VLOOKUP(_xlfn.CONCAT($A4,H$1),LifelineScoringData!$C$2:$H$41,5,FALSE),0)</f>
        <v>0</v>
      </c>
      <c r="I4" s="11">
        <f>_xlfn.IFNA(VLOOKUP(_xlfn.CONCAT($A4,I$1),LifelineScoringData!$C$2:$H$41,5,FALSE),0)</f>
        <v>0</v>
      </c>
    </row>
    <row r="5" spans="1:9" ht="30" customHeight="1">
      <c r="A5" s="19" t="str">
        <v>Transportation</v>
      </c>
      <c r="B5" s="11">
        <f>_xlfn.IFNA(VLOOKUP(_xlfn.CONCAT($A5,B$1),LifelineScoringData!$C$2:$H$41,5,FALSE),0)</f>
        <v>0</v>
      </c>
      <c r="C5" s="11">
        <f>_xlfn.IFNA(VLOOKUP(_xlfn.CONCAT($A5,C$1),LifelineScoringData!$C$2:$H$41,5,FALSE),0)</f>
        <v>0</v>
      </c>
      <c r="D5" s="11">
        <f>_xlfn.IFNA(VLOOKUP(_xlfn.CONCAT($A5,D$1),LifelineScoringData!$C$2:$H$41,5,FALSE),0)</f>
        <v>0</v>
      </c>
      <c r="E5" s="11">
        <f>_xlfn.IFNA(VLOOKUP(_xlfn.CONCAT($A5,E$1),LifelineScoringData!$C$2:$H$41,5,FALSE),0)</f>
        <v>0</v>
      </c>
      <c r="F5" s="11">
        <f>_xlfn.IFNA(VLOOKUP(_xlfn.CONCAT($A5,F$1),LifelineScoringData!$C$2:$H$41,5,FALSE),0)</f>
        <v>0</v>
      </c>
      <c r="G5" s="11">
        <f>_xlfn.IFNA(VLOOKUP(_xlfn.CONCAT($A5,G$1),LifelineScoringData!$C$2:$H$41,5,FALSE),0)</f>
        <v>0</v>
      </c>
      <c r="H5" s="11">
        <f>_xlfn.IFNA(VLOOKUP(_xlfn.CONCAT($A5,H$1),LifelineScoringData!$C$2:$H$41,5,FALSE),0)</f>
        <v>7</v>
      </c>
      <c r="I5" s="11">
        <f>_xlfn.IFNA(VLOOKUP(_xlfn.CONCAT($A5,I$1),LifelineScoringData!$C$2:$H$41,5,FALSE),0)</f>
        <v>9</v>
      </c>
    </row>
    <row r="6" spans="1:9" ht="30" customHeight="1">
      <c r="A6" s="20" t="str">
        <v>Water</v>
      </c>
      <c r="B6" s="11">
        <f>_xlfn.IFNA(VLOOKUP(_xlfn.CONCAT($A6,B$1),LifelineScoringData!$C$2:$H$41,5,FALSE),0)</f>
        <v>0</v>
      </c>
      <c r="C6" s="11">
        <f>_xlfn.IFNA(VLOOKUP(_xlfn.CONCAT($A6,C$1),LifelineScoringData!$C$2:$H$41,5,FALSE),0)</f>
        <v>9</v>
      </c>
      <c r="D6" s="11">
        <f>_xlfn.IFNA(VLOOKUP(_xlfn.CONCAT($A6,D$1),LifelineScoringData!$C$2:$H$41,5,FALSE),0)</f>
        <v>0</v>
      </c>
      <c r="E6" s="11">
        <f>_xlfn.IFNA(VLOOKUP(_xlfn.CONCAT($A6,E$1),LifelineScoringData!$C$2:$H$41,5,FALSE),0)</f>
        <v>0</v>
      </c>
      <c r="F6" s="11">
        <f>_xlfn.IFNA(VLOOKUP(_xlfn.CONCAT($A6,F$1),LifelineScoringData!$C$2:$H$41,5,FALSE),0)</f>
        <v>0</v>
      </c>
      <c r="G6" s="11">
        <f>_xlfn.IFNA(VLOOKUP(_xlfn.CONCAT($A6,G$1),LifelineScoringData!$C$2:$H$41,5,FALSE),0)</f>
        <v>9</v>
      </c>
      <c r="H6" s="11">
        <f>_xlfn.IFNA(VLOOKUP(_xlfn.CONCAT($A6,H$1),LifelineScoringData!$C$2:$H$41,5,FALSE),0)</f>
        <v>0</v>
      </c>
      <c r="I6" s="11">
        <f>_xlfn.IFNA(VLOOKUP(_xlfn.CONCAT($A6,I$1),LifelineScoringData!$C$2:$H$41,5,FALSE),0)</f>
        <v>0</v>
      </c>
    </row>
    <row r="7" spans="1:9" ht="30" customHeight="1">
      <c r="A7" s="12"/>
    </row>
  </sheetData>
  <conditionalFormatting sqref="B2:I6">
    <cfRule type="cellIs" dxfId="0" priority="1" operator="equal">
      <formula>0</formula>
    </cfRule>
    <cfRule type="colorScale" priority="5">
      <colorScale>
        <cfvo type="num" val="1"/>
        <cfvo type="num" val="9"/>
        <color rgb="FFF6C6C2"/>
        <color rgb="FFE03C31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F1BE-7C61-4758-98F7-137BCAA8575B}">
  <dimension ref="A1:F40"/>
  <sheetViews>
    <sheetView tabSelected="1" workbookViewId="0">
      <selection activeCell="B9" sqref="B9"/>
    </sheetView>
  </sheetViews>
  <sheetFormatPr defaultRowHeight="16.5"/>
  <cols>
    <col min="1" max="1" width="22.7109375" customWidth="1"/>
    <col min="2" max="2" width="63.140625" customWidth="1"/>
    <col min="4" max="4" width="24.28515625" style="11" customWidth="1"/>
    <col min="5" max="5" width="36.42578125" style="11" customWidth="1"/>
    <col min="6" max="6" width="13.5703125" customWidth="1"/>
  </cols>
  <sheetData>
    <row r="1" spans="1:6" ht="42" customHeight="1">
      <c r="A1" s="54" t="s">
        <v>41</v>
      </c>
      <c r="B1" s="54"/>
      <c r="C1" s="54"/>
      <c r="D1" s="54"/>
      <c r="E1" s="54"/>
      <c r="F1" s="17"/>
    </row>
    <row r="2" spans="1:6" ht="34.5" customHeight="1">
      <c r="A2" s="55" t="s">
        <v>42</v>
      </c>
      <c r="B2" s="55"/>
      <c r="D2" s="55" t="s">
        <v>43</v>
      </c>
      <c r="E2" s="55"/>
    </row>
    <row r="3" spans="1:6">
      <c r="A3" s="15" t="s">
        <v>44</v>
      </c>
      <c r="B3" s="16" t="s">
        <v>45</v>
      </c>
      <c r="D3" s="15" t="s">
        <v>46</v>
      </c>
      <c r="E3" s="16" t="s">
        <v>47</v>
      </c>
    </row>
    <row r="4" spans="1:6">
      <c r="A4" s="53" t="s">
        <v>6</v>
      </c>
      <c r="B4" s="22" t="s">
        <v>48</v>
      </c>
      <c r="D4" s="53" t="s">
        <v>31</v>
      </c>
      <c r="E4" s="22" t="s">
        <v>49</v>
      </c>
    </row>
    <row r="5" spans="1:6" ht="15" customHeight="1">
      <c r="A5" s="53"/>
      <c r="B5" s="22" t="s">
        <v>50</v>
      </c>
      <c r="D5" s="53"/>
      <c r="E5" s="22" t="s">
        <v>51</v>
      </c>
    </row>
    <row r="6" spans="1:6" ht="15" customHeight="1">
      <c r="A6" s="53"/>
      <c r="B6" s="22" t="s">
        <v>52</v>
      </c>
      <c r="D6" s="53"/>
      <c r="E6" s="22" t="s">
        <v>53</v>
      </c>
    </row>
    <row r="7" spans="1:6">
      <c r="A7" s="52" t="s">
        <v>7</v>
      </c>
      <c r="B7" s="21" t="s">
        <v>54</v>
      </c>
      <c r="D7" s="53"/>
      <c r="E7" s="22" t="s">
        <v>55</v>
      </c>
    </row>
    <row r="8" spans="1:6">
      <c r="A8" s="52"/>
      <c r="B8" s="21" t="s">
        <v>56</v>
      </c>
      <c r="D8" s="53"/>
      <c r="E8" s="22" t="s">
        <v>57</v>
      </c>
    </row>
    <row r="9" spans="1:6">
      <c r="A9" s="52"/>
      <c r="B9" s="21" t="s">
        <v>58</v>
      </c>
      <c r="D9" s="52" t="s">
        <v>34</v>
      </c>
      <c r="E9" s="21" t="s">
        <v>59</v>
      </c>
    </row>
    <row r="10" spans="1:6">
      <c r="A10" s="52"/>
      <c r="B10" s="21" t="s">
        <v>60</v>
      </c>
      <c r="D10" s="52"/>
      <c r="E10" s="21" t="s">
        <v>61</v>
      </c>
    </row>
    <row r="11" spans="1:6">
      <c r="A11" s="52"/>
      <c r="B11" s="21" t="s">
        <v>62</v>
      </c>
      <c r="D11" s="52"/>
      <c r="E11" s="21" t="s">
        <v>63</v>
      </c>
    </row>
    <row r="12" spans="1:6">
      <c r="A12" s="52"/>
      <c r="B12" s="21" t="s">
        <v>64</v>
      </c>
      <c r="D12" s="52"/>
      <c r="E12" s="21" t="s">
        <v>65</v>
      </c>
    </row>
    <row r="13" spans="1:6">
      <c r="A13" s="52"/>
      <c r="B13" s="21" t="s">
        <v>66</v>
      </c>
      <c r="D13" s="53" t="s">
        <v>67</v>
      </c>
      <c r="E13" s="22" t="s">
        <v>68</v>
      </c>
    </row>
    <row r="14" spans="1:6">
      <c r="A14" s="52"/>
      <c r="B14" s="21" t="s">
        <v>69</v>
      </c>
      <c r="D14" s="53"/>
      <c r="E14" s="22" t="s">
        <v>70</v>
      </c>
    </row>
    <row r="15" spans="1:6">
      <c r="A15" s="53" t="s">
        <v>8</v>
      </c>
      <c r="B15" s="22" t="s">
        <v>71</v>
      </c>
      <c r="D15" s="53"/>
      <c r="E15" s="22" t="s">
        <v>72</v>
      </c>
    </row>
    <row r="16" spans="1:6">
      <c r="A16" s="53"/>
      <c r="B16" s="22" t="s">
        <v>73</v>
      </c>
      <c r="D16" s="53"/>
      <c r="E16" s="22" t="s">
        <v>74</v>
      </c>
    </row>
    <row r="17" spans="1:5">
      <c r="A17" s="53"/>
      <c r="B17" s="22" t="s">
        <v>75</v>
      </c>
      <c r="D17" s="53"/>
      <c r="E17" s="22" t="s">
        <v>76</v>
      </c>
    </row>
    <row r="18" spans="1:5">
      <c r="A18" s="53"/>
      <c r="B18" s="22" t="s">
        <v>77</v>
      </c>
      <c r="D18" s="52" t="s">
        <v>7</v>
      </c>
      <c r="E18" s="21" t="s">
        <v>78</v>
      </c>
    </row>
    <row r="19" spans="1:5">
      <c r="A19" s="53"/>
      <c r="B19" s="22" t="s">
        <v>79</v>
      </c>
      <c r="D19" s="52"/>
      <c r="E19" s="21" t="s">
        <v>80</v>
      </c>
    </row>
    <row r="20" spans="1:5">
      <c r="A20" s="53"/>
      <c r="B20" s="22" t="s">
        <v>81</v>
      </c>
      <c r="D20" s="53" t="s">
        <v>8</v>
      </c>
      <c r="E20" s="22" t="s">
        <v>82</v>
      </c>
    </row>
    <row r="21" spans="1:5">
      <c r="A21" s="53"/>
      <c r="B21" s="22" t="s">
        <v>83</v>
      </c>
      <c r="D21" s="53"/>
      <c r="E21" s="22" t="s">
        <v>84</v>
      </c>
    </row>
    <row r="22" spans="1:5">
      <c r="A22" s="53"/>
      <c r="B22" s="22" t="s">
        <v>85</v>
      </c>
      <c r="D22" s="53"/>
      <c r="E22" s="22" t="s">
        <v>86</v>
      </c>
    </row>
    <row r="23" spans="1:5">
      <c r="A23" s="53"/>
      <c r="B23" s="22" t="s">
        <v>87</v>
      </c>
      <c r="D23" s="53"/>
      <c r="E23" s="22" t="s">
        <v>88</v>
      </c>
    </row>
    <row r="24" spans="1:5">
      <c r="A24" s="52" t="s">
        <v>9</v>
      </c>
      <c r="B24" s="21" t="s">
        <v>89</v>
      </c>
      <c r="D24" s="53"/>
      <c r="E24" s="22" t="s">
        <v>90</v>
      </c>
    </row>
    <row r="25" spans="1:5">
      <c r="A25" s="52"/>
      <c r="B25" s="21" t="s">
        <v>91</v>
      </c>
      <c r="D25" s="52" t="s">
        <v>9</v>
      </c>
      <c r="E25" s="21" t="s">
        <v>92</v>
      </c>
    </row>
    <row r="26" spans="1:5">
      <c r="A26" s="52"/>
      <c r="B26" s="21" t="s">
        <v>93</v>
      </c>
      <c r="D26" s="52"/>
      <c r="E26" s="21" t="s">
        <v>94</v>
      </c>
    </row>
    <row r="27" spans="1:5">
      <c r="A27" s="52"/>
      <c r="B27" s="21" t="s">
        <v>95</v>
      </c>
      <c r="D27" s="52"/>
      <c r="E27" s="21" t="s">
        <v>96</v>
      </c>
    </row>
    <row r="28" spans="1:5">
      <c r="A28" s="52"/>
      <c r="B28" s="21" t="s">
        <v>97</v>
      </c>
      <c r="D28" s="52"/>
      <c r="E28" s="21" t="s">
        <v>89</v>
      </c>
    </row>
    <row r="29" spans="1:5">
      <c r="A29" s="52"/>
      <c r="B29" s="21" t="s">
        <v>98</v>
      </c>
      <c r="D29" s="52"/>
      <c r="E29" s="21" t="s">
        <v>95</v>
      </c>
    </row>
    <row r="30" spans="1:5">
      <c r="A30" s="52"/>
      <c r="B30" s="21" t="s">
        <v>99</v>
      </c>
      <c r="D30" s="53" t="s">
        <v>39</v>
      </c>
      <c r="E30" s="22" t="s">
        <v>100</v>
      </c>
    </row>
    <row r="31" spans="1:5">
      <c r="A31" s="53" t="s">
        <v>10</v>
      </c>
      <c r="B31" s="22" t="s">
        <v>101</v>
      </c>
      <c r="D31" s="53"/>
      <c r="E31" s="22" t="s">
        <v>102</v>
      </c>
    </row>
    <row r="32" spans="1:5">
      <c r="A32" s="53"/>
      <c r="B32" s="22" t="s">
        <v>103</v>
      </c>
      <c r="D32" s="52" t="s">
        <v>37</v>
      </c>
      <c r="E32" s="21" t="s">
        <v>104</v>
      </c>
    </row>
    <row r="33" spans="1:5">
      <c r="A33" s="53"/>
      <c r="B33" s="22" t="s">
        <v>105</v>
      </c>
      <c r="D33" s="52"/>
      <c r="E33" s="21" t="s">
        <v>106</v>
      </c>
    </row>
    <row r="34" spans="1:5">
      <c r="A34" s="53"/>
      <c r="B34" s="22" t="s">
        <v>107</v>
      </c>
    </row>
    <row r="35" spans="1:5">
      <c r="A35" s="53"/>
      <c r="B35" s="22" t="s">
        <v>108</v>
      </c>
    </row>
    <row r="36" spans="1:5">
      <c r="A36" s="53"/>
      <c r="B36" s="22" t="s">
        <v>109</v>
      </c>
    </row>
    <row r="37" spans="1:5">
      <c r="A37" s="53"/>
      <c r="B37" s="22" t="s">
        <v>110</v>
      </c>
    </row>
    <row r="38" spans="1:5">
      <c r="A38" s="53"/>
      <c r="B38" s="22" t="s">
        <v>111</v>
      </c>
    </row>
    <row r="39" spans="1:5">
      <c r="A39" s="53"/>
      <c r="B39" s="22" t="s">
        <v>112</v>
      </c>
    </row>
    <row r="40" spans="1:5">
      <c r="A40" s="53"/>
      <c r="B40" s="22" t="s">
        <v>113</v>
      </c>
    </row>
  </sheetData>
  <mergeCells count="16">
    <mergeCell ref="D25:D29"/>
    <mergeCell ref="D30:D31"/>
    <mergeCell ref="A1:E1"/>
    <mergeCell ref="A24:A30"/>
    <mergeCell ref="A31:A40"/>
    <mergeCell ref="A2:B2"/>
    <mergeCell ref="D2:E2"/>
    <mergeCell ref="D4:D8"/>
    <mergeCell ref="D9:D12"/>
    <mergeCell ref="D13:D17"/>
    <mergeCell ref="D18:D19"/>
    <mergeCell ref="A4:A6"/>
    <mergeCell ref="A7:A14"/>
    <mergeCell ref="A15:A23"/>
    <mergeCell ref="D20:D24"/>
    <mergeCell ref="D32:D3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17CB-0393-4E39-BF8A-ACB55601DBE5}">
  <dimension ref="A1:K41"/>
  <sheetViews>
    <sheetView workbookViewId="0">
      <selection activeCell="K9" sqref="K9"/>
    </sheetView>
  </sheetViews>
  <sheetFormatPr defaultRowHeight="15"/>
  <cols>
    <col min="1" max="1" width="20.28515625" customWidth="1"/>
    <col min="2" max="3" width="22.5703125" customWidth="1"/>
    <col min="4" max="4" width="13.140625" customWidth="1"/>
    <col min="5" max="6" width="9.140625" customWidth="1"/>
    <col min="10" max="10" width="22.5703125" customWidth="1"/>
  </cols>
  <sheetData>
    <row r="1" spans="1:11">
      <c r="A1" t="s">
        <v>114</v>
      </c>
      <c r="B1" t="s">
        <v>46</v>
      </c>
      <c r="C1" t="s">
        <v>115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J1" t="s">
        <v>121</v>
      </c>
    </row>
    <row r="2" spans="1:11">
      <c r="A2" t="s">
        <v>6</v>
      </c>
      <c r="B2" t="str">
        <f>'CI Lifeline Assessment'!B18</f>
        <v>Safety and Security</v>
      </c>
      <c r="C2" t="str">
        <f>_xlfn.CONCAT(A2, B2)</f>
        <v>Banking and FinanceSafety and Security</v>
      </c>
      <c r="D2">
        <f>IF('CI Lifeline Assessment'!C18="Low", 1,IF('CI Lifeline Assessment'!C18="Medium",2,IF('CI Lifeline Assessment'!C18="High",3,0)))</f>
        <v>1</v>
      </c>
      <c r="E2">
        <f>IF('CI Lifeline Assessment'!D18="Low", 1,IF('CI Lifeline Assessment'!D18="Medium",2,IF('CI Lifeline Assessment'!D18="High",3,0)))</f>
        <v>2</v>
      </c>
      <c r="F2">
        <f>IF('CI Lifeline Assessment'!E18="Low", 1,IF('CI Lifeline Assessment'!E18="Medium",2,IF('CI Lifeline Assessment'!E18="High",3,0)))</f>
        <v>1</v>
      </c>
      <c r="G2">
        <f>SUM(D2:F2)</f>
        <v>4</v>
      </c>
      <c r="H2" t="str">
        <f>IF(G2=0,"",IF(G2&lt;4,"Low",IF(G2&lt;7,"Medium",IF(G2&gt;6, "High", ""))))</f>
        <v>Medium</v>
      </c>
      <c r="J2" t="s">
        <v>122</v>
      </c>
      <c r="K2" t="s">
        <v>123</v>
      </c>
    </row>
    <row r="3" spans="1:11">
      <c r="A3" t="s">
        <v>6</v>
      </c>
      <c r="B3" t="str">
        <f>'CI Lifeline Assessment'!B19</f>
        <v>Food/Hydration/Shelter</v>
      </c>
      <c r="C3" t="str">
        <f t="shared" ref="C3:C41" si="0">_xlfn.CONCAT(A3, B3)</f>
        <v>Banking and FinanceFood/Hydration/Shelter</v>
      </c>
      <c r="D3">
        <f>IF('CI Lifeline Assessment'!C19="Low", 1,IF('CI Lifeline Assessment'!C19="Medium",2,IF('CI Lifeline Assessment'!C19="High",3,0)))</f>
        <v>1</v>
      </c>
      <c r="E3">
        <f>IF('CI Lifeline Assessment'!D19="Low", 1,IF('CI Lifeline Assessment'!D19="Medium",2,IF('CI Lifeline Assessment'!D19="High",3,0)))</f>
        <v>1</v>
      </c>
      <c r="F3">
        <f>IF('CI Lifeline Assessment'!E19="Low", 1,IF('CI Lifeline Assessment'!E19="Medium",2,IF('CI Lifeline Assessment'!E19="High",3,0)))</f>
        <v>1</v>
      </c>
      <c r="G3">
        <f t="shared" ref="G3:G41" si="1">SUM(D3:F3)</f>
        <v>3</v>
      </c>
      <c r="H3" t="str">
        <f t="shared" ref="H3:H41" si="2">IF(G3=0,"",IF(G3&lt;4,"Low",IF(G3&lt;7,"Medium",IF(G3&gt;6, "High", ""))))</f>
        <v>Low</v>
      </c>
      <c r="J3" t="str" cm="1">
        <f t="array" ref="J3:J7">_xlfn.UNIQUE(_xlfn._xlws.FILTER(A2:A41,B2:B41&lt;&gt;0))</f>
        <v>Banking and Finance</v>
      </c>
      <c r="K3" t="str" cm="1">
        <f t="array" ref="K3:K10">_xlfn.UNIQUE(_xlfn._xlws.FILTER('CI Lifeline Assessment'!B18:B57, LEN('CI Lifeline Assessment'!B18:B57)&gt;0))</f>
        <v>Safety and Security</v>
      </c>
    </row>
    <row r="4" spans="1:11">
      <c r="A4" t="s">
        <v>6</v>
      </c>
      <c r="B4" t="str">
        <f>'CI Lifeline Assessment'!B20</f>
        <v>Communications</v>
      </c>
      <c r="C4" t="str">
        <f t="shared" si="0"/>
        <v>Banking and FinanceCommunications</v>
      </c>
      <c r="D4">
        <f>IF('CI Lifeline Assessment'!C20="Low", 1,IF('CI Lifeline Assessment'!C20="Medium",2,IF('CI Lifeline Assessment'!C20="High",3,0)))</f>
        <v>1</v>
      </c>
      <c r="E4">
        <f>IF('CI Lifeline Assessment'!D20="Low", 1,IF('CI Lifeline Assessment'!D20="Medium",2,IF('CI Lifeline Assessment'!D20="High",3,0)))</f>
        <v>1</v>
      </c>
      <c r="F4">
        <f>IF('CI Lifeline Assessment'!E20="Low", 1,IF('CI Lifeline Assessment'!E20="Medium",2,IF('CI Lifeline Assessment'!E20="High",3,0)))</f>
        <v>2</v>
      </c>
      <c r="G4">
        <f t="shared" si="1"/>
        <v>4</v>
      </c>
      <c r="H4" t="str">
        <f t="shared" si="2"/>
        <v>Medium</v>
      </c>
      <c r="J4" t="str">
        <v>Energy</v>
      </c>
      <c r="K4" t="str">
        <v>Food/Hydration/Shelter</v>
      </c>
    </row>
    <row r="5" spans="1:11">
      <c r="A5" t="s">
        <v>6</v>
      </c>
      <c r="B5">
        <f>'CI Lifeline Assessment'!B21</f>
        <v>0</v>
      </c>
      <c r="C5" t="str">
        <f t="shared" si="0"/>
        <v>Banking and Finance0</v>
      </c>
      <c r="D5">
        <f>IF('CI Lifeline Assessment'!C21="Low", 1,IF('CI Lifeline Assessment'!C21="Medium",2,IF('CI Lifeline Assessment'!C21="High",3,0)))</f>
        <v>0</v>
      </c>
      <c r="E5">
        <f>IF('CI Lifeline Assessment'!D21="Low", 1,IF('CI Lifeline Assessment'!D21="Medium",2,IF('CI Lifeline Assessment'!D21="High",3,0)))</f>
        <v>0</v>
      </c>
      <c r="F5">
        <f>IF('CI Lifeline Assessment'!E21="Low", 1,IF('CI Lifeline Assessment'!E21="Medium",2,IF('CI Lifeline Assessment'!E21="High",3,0)))</f>
        <v>0</v>
      </c>
      <c r="G5">
        <f t="shared" si="1"/>
        <v>0</v>
      </c>
      <c r="H5" t="str">
        <f t="shared" si="2"/>
        <v/>
      </c>
      <c r="J5" t="str">
        <v>Communications</v>
      </c>
      <c r="K5" t="str">
        <v>Communications</v>
      </c>
    </row>
    <row r="6" spans="1:11">
      <c r="A6" t="s">
        <v>6</v>
      </c>
      <c r="B6">
        <f>'CI Lifeline Assessment'!B22</f>
        <v>0</v>
      </c>
      <c r="C6" t="str">
        <f t="shared" si="0"/>
        <v>Banking and Finance0</v>
      </c>
      <c r="D6">
        <f>IF('CI Lifeline Assessment'!C22="Low", 1,IF('CI Lifeline Assessment'!C22="Medium",2,IF('CI Lifeline Assessment'!C22="High",3,0)))</f>
        <v>0</v>
      </c>
      <c r="E6">
        <f>IF('CI Lifeline Assessment'!D22="Low", 1,IF('CI Lifeline Assessment'!D22="Medium",2,IF('CI Lifeline Assessment'!D22="High",3,0)))</f>
        <v>0</v>
      </c>
      <c r="F6">
        <f>IF('CI Lifeline Assessment'!E22="Low", 1,IF('CI Lifeline Assessment'!E22="Medium",2,IF('CI Lifeline Assessment'!E22="High",3,0)))</f>
        <v>0</v>
      </c>
      <c r="G6">
        <f t="shared" si="1"/>
        <v>0</v>
      </c>
      <c r="H6" t="str">
        <f t="shared" si="2"/>
        <v/>
      </c>
      <c r="J6" t="str">
        <v>Transportation</v>
      </c>
      <c r="K6" t="str">
        <v>Energy</v>
      </c>
    </row>
    <row r="7" spans="1:11">
      <c r="A7" t="s">
        <v>6</v>
      </c>
      <c r="B7">
        <f>'CI Lifeline Assessment'!B23</f>
        <v>0</v>
      </c>
      <c r="C7" t="str">
        <f t="shared" si="0"/>
        <v>Banking and Finance0</v>
      </c>
      <c r="D7">
        <f>IF('CI Lifeline Assessment'!C23="Low", 1,IF('CI Lifeline Assessment'!C23="Medium",2,IF('CI Lifeline Assessment'!C23="High",3,0)))</f>
        <v>0</v>
      </c>
      <c r="E7">
        <f>IF('CI Lifeline Assessment'!D23="Low", 1,IF('CI Lifeline Assessment'!D23="Medium",2,IF('CI Lifeline Assessment'!D23="High",3,0)))</f>
        <v>0</v>
      </c>
      <c r="F7">
        <f>IF('CI Lifeline Assessment'!E23="Low", 1,IF('CI Lifeline Assessment'!E23="Medium",2,IF('CI Lifeline Assessment'!E23="High",3,0)))</f>
        <v>0</v>
      </c>
      <c r="G7">
        <f t="shared" si="1"/>
        <v>0</v>
      </c>
      <c r="H7" t="str">
        <f t="shared" si="2"/>
        <v/>
      </c>
      <c r="J7" t="str">
        <v>Water</v>
      </c>
      <c r="K7" t="str">
        <v>Health and Medical</v>
      </c>
    </row>
    <row r="8" spans="1:11">
      <c r="A8" t="s">
        <v>6</v>
      </c>
      <c r="B8">
        <f>'CI Lifeline Assessment'!B24</f>
        <v>0</v>
      </c>
      <c r="C8" t="str">
        <f t="shared" si="0"/>
        <v>Banking and Finance0</v>
      </c>
      <c r="D8">
        <f>IF('CI Lifeline Assessment'!C24="Low", 1,IF('CI Lifeline Assessment'!C24="Medium",2,IF('CI Lifeline Assessment'!C24="High",3,0)))</f>
        <v>0</v>
      </c>
      <c r="E8">
        <f>IF('CI Lifeline Assessment'!D24="Low", 1,IF('CI Lifeline Assessment'!D24="Medium",2,IF('CI Lifeline Assessment'!D24="High",3,0)))</f>
        <v>0</v>
      </c>
      <c r="F8">
        <f>IF('CI Lifeline Assessment'!E24="Low", 1,IF('CI Lifeline Assessment'!E24="Medium",2,IF('CI Lifeline Assessment'!E24="High",3,0)))</f>
        <v>0</v>
      </c>
      <c r="G8">
        <f t="shared" si="1"/>
        <v>0</v>
      </c>
      <c r="H8" t="str">
        <f t="shared" si="2"/>
        <v/>
      </c>
      <c r="K8" t="str">
        <v>Water Systems</v>
      </c>
    </row>
    <row r="9" spans="1:11">
      <c r="A9" t="s">
        <v>6</v>
      </c>
      <c r="B9">
        <f>'CI Lifeline Assessment'!B25</f>
        <v>0</v>
      </c>
      <c r="C9" t="str">
        <f t="shared" si="0"/>
        <v>Banking and Finance0</v>
      </c>
      <c r="D9">
        <f>IF('CI Lifeline Assessment'!C25="Low", 1,IF('CI Lifeline Assessment'!C25="Medium",2,IF('CI Lifeline Assessment'!C25="High",3,0)))</f>
        <v>0</v>
      </c>
      <c r="E9">
        <f>IF('CI Lifeline Assessment'!D25="Low", 1,IF('CI Lifeline Assessment'!D25="Medium",2,IF('CI Lifeline Assessment'!D25="High",3,0)))</f>
        <v>0</v>
      </c>
      <c r="F9">
        <f>IF('CI Lifeline Assessment'!E25="Low", 1,IF('CI Lifeline Assessment'!E25="Medium",2,IF('CI Lifeline Assessment'!E25="High",3,0)))</f>
        <v>0</v>
      </c>
      <c r="G9">
        <f t="shared" si="1"/>
        <v>0</v>
      </c>
      <c r="H9" t="str">
        <f t="shared" si="2"/>
        <v/>
      </c>
      <c r="K9" t="str">
        <v>HAZMAT</v>
      </c>
    </row>
    <row r="10" spans="1:11">
      <c r="A10" t="s">
        <v>7</v>
      </c>
      <c r="B10" t="str">
        <f>'CI Lifeline Assessment'!B26</f>
        <v>Energy</v>
      </c>
      <c r="C10" t="str">
        <f t="shared" si="0"/>
        <v>EnergyEnergy</v>
      </c>
      <c r="D10">
        <f>IF('CI Lifeline Assessment'!C26="Low", 1,IF('CI Lifeline Assessment'!C26="Medium",2,IF('CI Lifeline Assessment'!C26="High",3,0)))</f>
        <v>3</v>
      </c>
      <c r="E10">
        <f>IF('CI Lifeline Assessment'!D26="Low", 1,IF('CI Lifeline Assessment'!D26="Medium",2,IF('CI Lifeline Assessment'!D26="High",3,0)))</f>
        <v>3</v>
      </c>
      <c r="F10">
        <f>IF('CI Lifeline Assessment'!E26="Low", 1,IF('CI Lifeline Assessment'!E26="Medium",2,IF('CI Lifeline Assessment'!E26="High",3,0)))</f>
        <v>3</v>
      </c>
      <c r="G10">
        <f t="shared" si="1"/>
        <v>9</v>
      </c>
      <c r="H10" t="str">
        <f t="shared" si="2"/>
        <v>High</v>
      </c>
      <c r="K10" t="str">
        <v>Transportation</v>
      </c>
    </row>
    <row r="11" spans="1:11">
      <c r="A11" t="s">
        <v>7</v>
      </c>
      <c r="B11" t="str">
        <f>'CI Lifeline Assessment'!B27</f>
        <v>Health and Medical</v>
      </c>
      <c r="C11" t="str">
        <f t="shared" si="0"/>
        <v>EnergyHealth and Medical</v>
      </c>
      <c r="D11">
        <f>IF('CI Lifeline Assessment'!C27="Low", 1,IF('CI Lifeline Assessment'!C27="Medium",2,IF('CI Lifeline Assessment'!C27="High",3,0)))</f>
        <v>2</v>
      </c>
      <c r="E11">
        <f>IF('CI Lifeline Assessment'!D27="Low", 1,IF('CI Lifeline Assessment'!D27="Medium",2,IF('CI Lifeline Assessment'!D27="High",3,0)))</f>
        <v>2</v>
      </c>
      <c r="F11">
        <f>IF('CI Lifeline Assessment'!E27="Low", 1,IF('CI Lifeline Assessment'!E27="Medium",2,IF('CI Lifeline Assessment'!E27="High",3,0)))</f>
        <v>3</v>
      </c>
      <c r="G11">
        <f t="shared" si="1"/>
        <v>7</v>
      </c>
      <c r="H11" t="str">
        <f t="shared" si="2"/>
        <v>High</v>
      </c>
    </row>
    <row r="12" spans="1:11">
      <c r="A12" t="s">
        <v>7</v>
      </c>
      <c r="B12" t="str">
        <f>'CI Lifeline Assessment'!B28</f>
        <v>Energy</v>
      </c>
      <c r="C12" t="str">
        <f t="shared" si="0"/>
        <v>EnergyEnergy</v>
      </c>
      <c r="D12">
        <f>IF('CI Lifeline Assessment'!C28="Low", 1,IF('CI Lifeline Assessment'!C28="Medium",2,IF('CI Lifeline Assessment'!C28="High",3,0)))</f>
        <v>1</v>
      </c>
      <c r="E12">
        <f>IF('CI Lifeline Assessment'!D28="Low", 1,IF('CI Lifeline Assessment'!D28="Medium",2,IF('CI Lifeline Assessment'!D28="High",3,0)))</f>
        <v>2</v>
      </c>
      <c r="F12">
        <f>IF('CI Lifeline Assessment'!E28="Low", 1,IF('CI Lifeline Assessment'!E28="Medium",2,IF('CI Lifeline Assessment'!E28="High",3,0)))</f>
        <v>2</v>
      </c>
      <c r="G12">
        <f t="shared" si="1"/>
        <v>5</v>
      </c>
      <c r="H12" t="str">
        <f t="shared" si="2"/>
        <v>Medium</v>
      </c>
    </row>
    <row r="13" spans="1:11">
      <c r="A13" t="s">
        <v>7</v>
      </c>
      <c r="B13">
        <f>'CI Lifeline Assessment'!B29</f>
        <v>0</v>
      </c>
      <c r="C13" t="str">
        <f t="shared" si="0"/>
        <v>Energy0</v>
      </c>
      <c r="D13">
        <f>IF('CI Lifeline Assessment'!C29="Low", 1,IF('CI Lifeline Assessment'!C29="Medium",2,IF('CI Lifeline Assessment'!C29="High",3,0)))</f>
        <v>0</v>
      </c>
      <c r="E13">
        <f>IF('CI Lifeline Assessment'!D29="Low", 1,IF('CI Lifeline Assessment'!D29="Medium",2,IF('CI Lifeline Assessment'!D29="High",3,0)))</f>
        <v>0</v>
      </c>
      <c r="F13">
        <f>IF('CI Lifeline Assessment'!E29="Low", 1,IF('CI Lifeline Assessment'!E29="Medium",2,IF('CI Lifeline Assessment'!E29="High",3,0)))</f>
        <v>0</v>
      </c>
      <c r="G13">
        <f t="shared" si="1"/>
        <v>0</v>
      </c>
      <c r="H13" t="str">
        <f t="shared" si="2"/>
        <v/>
      </c>
    </row>
    <row r="14" spans="1:11">
      <c r="A14" t="s">
        <v>7</v>
      </c>
      <c r="B14">
        <f>'CI Lifeline Assessment'!B30</f>
        <v>0</v>
      </c>
      <c r="C14" t="str">
        <f t="shared" si="0"/>
        <v>Energy0</v>
      </c>
      <c r="D14">
        <f>IF('CI Lifeline Assessment'!C30="Low", 1,IF('CI Lifeline Assessment'!C30="Medium",2,IF('CI Lifeline Assessment'!C30="High",3,0)))</f>
        <v>0</v>
      </c>
      <c r="E14">
        <f>IF('CI Lifeline Assessment'!D30="Low", 1,IF('CI Lifeline Assessment'!D30="Medium",2,IF('CI Lifeline Assessment'!D30="High",3,0)))</f>
        <v>0</v>
      </c>
      <c r="F14">
        <f>IF('CI Lifeline Assessment'!E30="Low", 1,IF('CI Lifeline Assessment'!E30="Medium",2,IF('CI Lifeline Assessment'!E30="High",3,0)))</f>
        <v>0</v>
      </c>
      <c r="G14">
        <f t="shared" si="1"/>
        <v>0</v>
      </c>
      <c r="H14" t="str">
        <f t="shared" si="2"/>
        <v/>
      </c>
    </row>
    <row r="15" spans="1:11">
      <c r="A15" t="s">
        <v>7</v>
      </c>
      <c r="B15">
        <f>'CI Lifeline Assessment'!B31</f>
        <v>0</v>
      </c>
      <c r="C15" t="str">
        <f t="shared" si="0"/>
        <v>Energy0</v>
      </c>
      <c r="D15">
        <f>IF('CI Lifeline Assessment'!C31="Low", 1,IF('CI Lifeline Assessment'!C31="Medium",2,IF('CI Lifeline Assessment'!C31="High",3,0)))</f>
        <v>0</v>
      </c>
      <c r="E15">
        <f>IF('CI Lifeline Assessment'!D31="Low", 1,IF('CI Lifeline Assessment'!D31="Medium",2,IF('CI Lifeline Assessment'!D31="High",3,0)))</f>
        <v>0</v>
      </c>
      <c r="F15">
        <f>IF('CI Lifeline Assessment'!E31="Low", 1,IF('CI Lifeline Assessment'!E31="Medium",2,IF('CI Lifeline Assessment'!E31="High",3,0)))</f>
        <v>0</v>
      </c>
      <c r="G15">
        <f t="shared" si="1"/>
        <v>0</v>
      </c>
      <c r="H15" t="str">
        <f t="shared" si="2"/>
        <v/>
      </c>
    </row>
    <row r="16" spans="1:11">
      <c r="A16" t="s">
        <v>7</v>
      </c>
      <c r="B16">
        <f>'CI Lifeline Assessment'!B33</f>
        <v>0</v>
      </c>
      <c r="C16" t="str">
        <f t="shared" si="0"/>
        <v>Energy0</v>
      </c>
      <c r="D16">
        <f>IF('CI Lifeline Assessment'!C32="Low", 1,IF('CI Lifeline Assessment'!C32="Medium",2,IF('CI Lifeline Assessment'!C32="High",3,0)))</f>
        <v>0</v>
      </c>
      <c r="E16">
        <f>IF('CI Lifeline Assessment'!D32="Low", 1,IF('CI Lifeline Assessment'!D32="Medium",2,IF('CI Lifeline Assessment'!D32="High",3,0)))</f>
        <v>0</v>
      </c>
      <c r="F16">
        <f>IF('CI Lifeline Assessment'!E32="Low", 1,IF('CI Lifeline Assessment'!E32="Medium",2,IF('CI Lifeline Assessment'!E32="High",3,0)))</f>
        <v>0</v>
      </c>
      <c r="G16">
        <f t="shared" si="1"/>
        <v>0</v>
      </c>
      <c r="H16" t="str">
        <f t="shared" si="2"/>
        <v/>
      </c>
    </row>
    <row r="17" spans="1:8">
      <c r="A17" t="s">
        <v>7</v>
      </c>
      <c r="B17">
        <f>'CI Lifeline Assessment'!B33</f>
        <v>0</v>
      </c>
      <c r="C17" t="str">
        <f t="shared" si="0"/>
        <v>Energy0</v>
      </c>
      <c r="D17">
        <f>IF('CI Lifeline Assessment'!C33="Low", 1,IF('CI Lifeline Assessment'!C33="Medium",2,IF('CI Lifeline Assessment'!C33="High",3,0)))</f>
        <v>0</v>
      </c>
      <c r="E17">
        <f>IF('CI Lifeline Assessment'!D33="Low", 1,IF('CI Lifeline Assessment'!D33="Medium",2,IF('CI Lifeline Assessment'!D33="High",3,0)))</f>
        <v>0</v>
      </c>
      <c r="F17">
        <f>IF('CI Lifeline Assessment'!E33="Low", 1,IF('CI Lifeline Assessment'!E33="Medium",2,IF('CI Lifeline Assessment'!E33="High",3,0)))</f>
        <v>0</v>
      </c>
      <c r="G17">
        <f t="shared" si="1"/>
        <v>0</v>
      </c>
      <c r="H17" t="str">
        <f t="shared" si="2"/>
        <v/>
      </c>
    </row>
    <row r="18" spans="1:8">
      <c r="A18" t="s">
        <v>8</v>
      </c>
      <c r="B18">
        <f>'CI Lifeline Assessment'!B34</f>
        <v>0</v>
      </c>
      <c r="C18" t="str">
        <f t="shared" si="0"/>
        <v>Communications0</v>
      </c>
      <c r="D18">
        <f>IF('CI Lifeline Assessment'!C34="Low", 1,IF('CI Lifeline Assessment'!C34="Medium",2,IF('CI Lifeline Assessment'!C34="High",3,0)))</f>
        <v>0</v>
      </c>
      <c r="E18">
        <f>IF('CI Lifeline Assessment'!D34="Low", 1,IF('CI Lifeline Assessment'!D34="Medium",2,IF('CI Lifeline Assessment'!D34="High",3,0)))</f>
        <v>0</v>
      </c>
      <c r="F18">
        <f>IF('CI Lifeline Assessment'!E34="Low", 1,IF('CI Lifeline Assessment'!E34="Medium",2,IF('CI Lifeline Assessment'!E34="High",3,0)))</f>
        <v>0</v>
      </c>
      <c r="G18">
        <f t="shared" si="1"/>
        <v>0</v>
      </c>
      <c r="H18" t="str">
        <f t="shared" si="2"/>
        <v/>
      </c>
    </row>
    <row r="19" spans="1:8">
      <c r="A19" t="s">
        <v>8</v>
      </c>
      <c r="B19">
        <f>'CI Lifeline Assessment'!B35</f>
        <v>0</v>
      </c>
      <c r="C19" t="str">
        <f t="shared" si="0"/>
        <v>Communications0</v>
      </c>
      <c r="D19">
        <f>IF('CI Lifeline Assessment'!C35="Low", 1,IF('CI Lifeline Assessment'!C35="Medium",2,IF('CI Lifeline Assessment'!C35="High",3,0)))</f>
        <v>0</v>
      </c>
      <c r="E19">
        <f>IF('CI Lifeline Assessment'!D35="Low", 1,IF('CI Lifeline Assessment'!D35="Medium",2,IF('CI Lifeline Assessment'!D35="High",3,0)))</f>
        <v>0</v>
      </c>
      <c r="F19">
        <f>IF('CI Lifeline Assessment'!E35="Low", 1,IF('CI Lifeline Assessment'!E35="Medium",2,IF('CI Lifeline Assessment'!E35="High",3,0)))</f>
        <v>0</v>
      </c>
      <c r="G19">
        <f t="shared" si="1"/>
        <v>0</v>
      </c>
      <c r="H19" t="str">
        <f t="shared" si="2"/>
        <v/>
      </c>
    </row>
    <row r="20" spans="1:8">
      <c r="A20" t="s">
        <v>8</v>
      </c>
      <c r="B20">
        <f>'CI Lifeline Assessment'!B36</f>
        <v>0</v>
      </c>
      <c r="C20" t="str">
        <f t="shared" si="0"/>
        <v>Communications0</v>
      </c>
      <c r="D20">
        <f>IF('CI Lifeline Assessment'!C36="Low", 1,IF('CI Lifeline Assessment'!C36="Medium",2,IF('CI Lifeline Assessment'!C36="High",3,0)))</f>
        <v>0</v>
      </c>
      <c r="E20">
        <f>IF('CI Lifeline Assessment'!D36="Low", 1,IF('CI Lifeline Assessment'!D36="Medium",2,IF('CI Lifeline Assessment'!D36="High",3,0)))</f>
        <v>0</v>
      </c>
      <c r="F20">
        <f>IF('CI Lifeline Assessment'!E36="Low", 1,IF('CI Lifeline Assessment'!E36="Medium",2,IF('CI Lifeline Assessment'!E36="High",3,0)))</f>
        <v>0</v>
      </c>
      <c r="G20">
        <f t="shared" si="1"/>
        <v>0</v>
      </c>
      <c r="H20" t="str">
        <f t="shared" si="2"/>
        <v/>
      </c>
    </row>
    <row r="21" spans="1:8">
      <c r="A21" t="s">
        <v>8</v>
      </c>
      <c r="B21" t="str">
        <f>'CI Lifeline Assessment'!B37</f>
        <v>Water Systems</v>
      </c>
      <c r="C21" t="str">
        <f t="shared" si="0"/>
        <v>CommunicationsWater Systems</v>
      </c>
      <c r="D21">
        <f>IF('CI Lifeline Assessment'!C37="Low", 1,IF('CI Lifeline Assessment'!C37="Medium",2,IF('CI Lifeline Assessment'!C37="High",3,0)))</f>
        <v>0</v>
      </c>
      <c r="E21">
        <f>IF('CI Lifeline Assessment'!D37="Low", 1,IF('CI Lifeline Assessment'!D37="Medium",2,IF('CI Lifeline Assessment'!D37="High",3,0)))</f>
        <v>1</v>
      </c>
      <c r="F21">
        <f>IF('CI Lifeline Assessment'!E37="Low", 1,IF('CI Lifeline Assessment'!E37="Medium",2,IF('CI Lifeline Assessment'!E37="High",3,0)))</f>
        <v>1</v>
      </c>
      <c r="G21">
        <f t="shared" si="1"/>
        <v>2</v>
      </c>
      <c r="H21" t="str">
        <f t="shared" si="2"/>
        <v>Low</v>
      </c>
    </row>
    <row r="22" spans="1:8">
      <c r="A22" t="s">
        <v>8</v>
      </c>
      <c r="B22">
        <f>'CI Lifeline Assessment'!B38</f>
        <v>0</v>
      </c>
      <c r="C22" t="str">
        <f t="shared" si="0"/>
        <v>Communications0</v>
      </c>
      <c r="D22">
        <f>IF('CI Lifeline Assessment'!C38="Low", 1,IF('CI Lifeline Assessment'!C38="Medium",2,IF('CI Lifeline Assessment'!C38="High",3,0)))</f>
        <v>0</v>
      </c>
      <c r="E22">
        <f>IF('CI Lifeline Assessment'!D38="Low", 1,IF('CI Lifeline Assessment'!D38="Medium",2,IF('CI Lifeline Assessment'!D38="High",3,0)))</f>
        <v>0</v>
      </c>
      <c r="F22">
        <f>IF('CI Lifeline Assessment'!E38="Low", 1,IF('CI Lifeline Assessment'!E38="Medium",2,IF('CI Lifeline Assessment'!E38="High",3,0)))</f>
        <v>0</v>
      </c>
      <c r="G22">
        <f t="shared" si="1"/>
        <v>0</v>
      </c>
      <c r="H22" t="str">
        <f t="shared" si="2"/>
        <v/>
      </c>
    </row>
    <row r="23" spans="1:8">
      <c r="A23" t="s">
        <v>8</v>
      </c>
      <c r="B23">
        <f>'CI Lifeline Assessment'!B39</f>
        <v>0</v>
      </c>
      <c r="C23" t="str">
        <f t="shared" si="0"/>
        <v>Communications0</v>
      </c>
      <c r="D23">
        <f>IF('CI Lifeline Assessment'!C39="Low", 1,IF('CI Lifeline Assessment'!C39="Medium",2,IF('CI Lifeline Assessment'!C39="High",3,0)))</f>
        <v>0</v>
      </c>
      <c r="E23">
        <f>IF('CI Lifeline Assessment'!D39="Low", 1,IF('CI Lifeline Assessment'!D39="Medium",2,IF('CI Lifeline Assessment'!D39="High",3,0)))</f>
        <v>0</v>
      </c>
      <c r="F23">
        <f>IF('CI Lifeline Assessment'!E39="Low", 1,IF('CI Lifeline Assessment'!E39="Medium",2,IF('CI Lifeline Assessment'!E39="High",3,0)))</f>
        <v>0</v>
      </c>
      <c r="G23">
        <f t="shared" si="1"/>
        <v>0</v>
      </c>
      <c r="H23" t="str">
        <f t="shared" si="2"/>
        <v/>
      </c>
    </row>
    <row r="24" spans="1:8">
      <c r="A24" t="s">
        <v>8</v>
      </c>
      <c r="B24">
        <f>'CI Lifeline Assessment'!B41</f>
        <v>0</v>
      </c>
      <c r="C24" t="str">
        <f t="shared" si="0"/>
        <v>Communications0</v>
      </c>
      <c r="D24">
        <f>IF('CI Lifeline Assessment'!C40="Low", 1,IF('CI Lifeline Assessment'!C40="Medium",2,IF('CI Lifeline Assessment'!C40="High",3,0)))</f>
        <v>0</v>
      </c>
      <c r="E24">
        <f>IF('CI Lifeline Assessment'!D40="Low", 1,IF('CI Lifeline Assessment'!D40="Medium",2,IF('CI Lifeline Assessment'!D40="High",3,0)))</f>
        <v>0</v>
      </c>
      <c r="F24">
        <f>IF('CI Lifeline Assessment'!E40="Low", 1,IF('CI Lifeline Assessment'!E40="Medium",2,IF('CI Lifeline Assessment'!E40="High",3,0)))</f>
        <v>0</v>
      </c>
      <c r="G24">
        <f t="shared" si="1"/>
        <v>0</v>
      </c>
      <c r="H24" t="str">
        <f t="shared" si="2"/>
        <v/>
      </c>
    </row>
    <row r="25" spans="1:8">
      <c r="A25" t="s">
        <v>8</v>
      </c>
      <c r="B25">
        <f>'CI Lifeline Assessment'!B41</f>
        <v>0</v>
      </c>
      <c r="C25" t="str">
        <f t="shared" si="0"/>
        <v>Communications0</v>
      </c>
      <c r="D25">
        <f>IF('CI Lifeline Assessment'!C41="Low", 1,IF('CI Lifeline Assessment'!C41="Medium",2,IF('CI Lifeline Assessment'!C41="High",3,0)))</f>
        <v>0</v>
      </c>
      <c r="E25">
        <f>IF('CI Lifeline Assessment'!D41="Low", 1,IF('CI Lifeline Assessment'!D41="Medium",2,IF('CI Lifeline Assessment'!D41="High",3,0)))</f>
        <v>0</v>
      </c>
      <c r="F25">
        <f>IF('CI Lifeline Assessment'!E41="Low", 1,IF('CI Lifeline Assessment'!E41="Medium",2,IF('CI Lifeline Assessment'!E41="High",3,0)))</f>
        <v>0</v>
      </c>
      <c r="G25">
        <f t="shared" si="1"/>
        <v>0</v>
      </c>
      <c r="H25" t="str">
        <f t="shared" si="2"/>
        <v/>
      </c>
    </row>
    <row r="26" spans="1:8">
      <c r="A26" t="s">
        <v>9</v>
      </c>
      <c r="B26">
        <f>'CI Lifeline Assessment'!B42</f>
        <v>0</v>
      </c>
      <c r="C26" t="str">
        <f t="shared" si="0"/>
        <v>Transportation0</v>
      </c>
      <c r="D26">
        <f>IF('CI Lifeline Assessment'!C42="Low", 1,IF('CI Lifeline Assessment'!C42="Medium",2,IF('CI Lifeline Assessment'!C42="High",3,0)))</f>
        <v>0</v>
      </c>
      <c r="E26">
        <f>IF('CI Lifeline Assessment'!D42="Low", 1,IF('CI Lifeline Assessment'!D42="Medium",2,IF('CI Lifeline Assessment'!D42="High",3,0)))</f>
        <v>0</v>
      </c>
      <c r="F26">
        <f>IF('CI Lifeline Assessment'!E42="Low", 1,IF('CI Lifeline Assessment'!E42="Medium",2,IF('CI Lifeline Assessment'!E42="High",3,0)))</f>
        <v>0</v>
      </c>
      <c r="G26">
        <f t="shared" si="1"/>
        <v>0</v>
      </c>
      <c r="H26" t="str">
        <f t="shared" si="2"/>
        <v/>
      </c>
    </row>
    <row r="27" spans="1:8">
      <c r="A27" t="s">
        <v>9</v>
      </c>
      <c r="B27" t="str">
        <f>'CI Lifeline Assessment'!B43</f>
        <v>HAZMAT</v>
      </c>
      <c r="C27" t="str">
        <f t="shared" si="0"/>
        <v>TransportationHAZMAT</v>
      </c>
      <c r="D27">
        <f>IF('CI Lifeline Assessment'!C43="Low", 1,IF('CI Lifeline Assessment'!C43="Medium",2,IF('CI Lifeline Assessment'!C43="High",3,0)))</f>
        <v>2</v>
      </c>
      <c r="E27">
        <f>IF('CI Lifeline Assessment'!D43="Low", 1,IF('CI Lifeline Assessment'!D43="Medium",2,IF('CI Lifeline Assessment'!D43="High",3,0)))</f>
        <v>2</v>
      </c>
      <c r="F27">
        <f>IF('CI Lifeline Assessment'!E43="Low", 1,IF('CI Lifeline Assessment'!E43="Medium",2,IF('CI Lifeline Assessment'!E43="High",3,0)))</f>
        <v>3</v>
      </c>
      <c r="G27">
        <f t="shared" si="1"/>
        <v>7</v>
      </c>
      <c r="H27" t="str">
        <f t="shared" si="2"/>
        <v>High</v>
      </c>
    </row>
    <row r="28" spans="1:8">
      <c r="A28" t="s">
        <v>9</v>
      </c>
      <c r="B28" t="str">
        <f>'CI Lifeline Assessment'!B44</f>
        <v>Transportation</v>
      </c>
      <c r="C28" t="str">
        <f t="shared" si="0"/>
        <v>TransportationTransportation</v>
      </c>
      <c r="D28">
        <f>IF('CI Lifeline Assessment'!C44="Low", 1,IF('CI Lifeline Assessment'!C44="Medium",2,IF('CI Lifeline Assessment'!C44="High",3,0)))</f>
        <v>3</v>
      </c>
      <c r="E28">
        <f>IF('CI Lifeline Assessment'!D44="Low", 1,IF('CI Lifeline Assessment'!D44="Medium",2,IF('CI Lifeline Assessment'!D44="High",3,0)))</f>
        <v>3</v>
      </c>
      <c r="F28">
        <f>IF('CI Lifeline Assessment'!E44="Low", 1,IF('CI Lifeline Assessment'!E44="Medium",2,IF('CI Lifeline Assessment'!E44="High",3,0)))</f>
        <v>3</v>
      </c>
      <c r="G28">
        <f t="shared" si="1"/>
        <v>9</v>
      </c>
      <c r="H28" t="str">
        <f t="shared" si="2"/>
        <v>High</v>
      </c>
    </row>
    <row r="29" spans="1:8">
      <c r="A29" t="s">
        <v>9</v>
      </c>
      <c r="B29">
        <f>'CI Lifeline Assessment'!B45</f>
        <v>0</v>
      </c>
      <c r="C29" t="str">
        <f t="shared" si="0"/>
        <v>Transportation0</v>
      </c>
      <c r="D29">
        <f>IF('CI Lifeline Assessment'!C45="Low", 1,IF('CI Lifeline Assessment'!C45="Medium",2,IF('CI Lifeline Assessment'!C45="High",3,0)))</f>
        <v>0</v>
      </c>
      <c r="E29">
        <f>IF('CI Lifeline Assessment'!D45="Low", 1,IF('CI Lifeline Assessment'!D45="Medium",2,IF('CI Lifeline Assessment'!D45="High",3,0)))</f>
        <v>0</v>
      </c>
      <c r="F29">
        <f>IF('CI Lifeline Assessment'!E45="Low", 1,IF('CI Lifeline Assessment'!E45="Medium",2,IF('CI Lifeline Assessment'!E45="High",3,0)))</f>
        <v>0</v>
      </c>
      <c r="G29">
        <f t="shared" si="1"/>
        <v>0</v>
      </c>
      <c r="H29" t="str">
        <f t="shared" si="2"/>
        <v/>
      </c>
    </row>
    <row r="30" spans="1:8">
      <c r="A30" t="s">
        <v>9</v>
      </c>
      <c r="B30">
        <f>'CI Lifeline Assessment'!B46</f>
        <v>0</v>
      </c>
      <c r="C30" t="str">
        <f t="shared" si="0"/>
        <v>Transportation0</v>
      </c>
      <c r="D30">
        <f>IF('CI Lifeline Assessment'!C46="Low", 1,IF('CI Lifeline Assessment'!C46="Medium",2,IF('CI Lifeline Assessment'!C46="High",3,0)))</f>
        <v>0</v>
      </c>
      <c r="E30">
        <f>IF('CI Lifeline Assessment'!D46="Low", 1,IF('CI Lifeline Assessment'!D46="Medium",2,IF('CI Lifeline Assessment'!D46="High",3,0)))</f>
        <v>0</v>
      </c>
      <c r="F30">
        <f>IF('CI Lifeline Assessment'!E46="Low", 1,IF('CI Lifeline Assessment'!E46="Medium",2,IF('CI Lifeline Assessment'!E46="High",3,0)))</f>
        <v>0</v>
      </c>
      <c r="G30">
        <f t="shared" si="1"/>
        <v>0</v>
      </c>
      <c r="H30" t="str">
        <f t="shared" si="2"/>
        <v/>
      </c>
    </row>
    <row r="31" spans="1:8">
      <c r="A31" t="s">
        <v>9</v>
      </c>
      <c r="B31" t="str">
        <f>'CI Lifeline Assessment'!B48</f>
        <v>Safety and Security</v>
      </c>
      <c r="C31" t="str">
        <f t="shared" si="0"/>
        <v>TransportationSafety and Security</v>
      </c>
      <c r="D31">
        <f>IF('CI Lifeline Assessment'!C47="Low", 1,IF('CI Lifeline Assessment'!C47="Medium",2,IF('CI Lifeline Assessment'!C47="High",3,0)))</f>
        <v>0</v>
      </c>
      <c r="E31">
        <f>IF('CI Lifeline Assessment'!D47="Low", 1,IF('CI Lifeline Assessment'!D47="Medium",2,IF('CI Lifeline Assessment'!D47="High",3,0)))</f>
        <v>0</v>
      </c>
      <c r="F31">
        <f>IF('CI Lifeline Assessment'!E47="Low", 1,IF('CI Lifeline Assessment'!E47="Medium",2,IF('CI Lifeline Assessment'!E47="High",3,0)))</f>
        <v>0</v>
      </c>
      <c r="G31">
        <f t="shared" si="1"/>
        <v>0</v>
      </c>
      <c r="H31" t="str">
        <f t="shared" si="2"/>
        <v/>
      </c>
    </row>
    <row r="32" spans="1:8">
      <c r="A32" t="s">
        <v>9</v>
      </c>
      <c r="B32">
        <f>'CI Lifeline Assessment'!B49</f>
        <v>0</v>
      </c>
      <c r="C32" t="str">
        <f t="shared" si="0"/>
        <v>Transportation0</v>
      </c>
      <c r="D32">
        <f>IF('CI Lifeline Assessment'!C48="Low", 1,IF('CI Lifeline Assessment'!C48="Medium",2,IF('CI Lifeline Assessment'!C48="High",3,0)))</f>
        <v>1</v>
      </c>
      <c r="E32">
        <f>IF('CI Lifeline Assessment'!D48="Low", 1,IF('CI Lifeline Assessment'!D48="Medium",2,IF('CI Lifeline Assessment'!D48="High",3,0)))</f>
        <v>0</v>
      </c>
      <c r="F32">
        <f>IF('CI Lifeline Assessment'!E48="Low", 1,IF('CI Lifeline Assessment'!E48="Medium",2,IF('CI Lifeline Assessment'!E48="High",3,0)))</f>
        <v>0</v>
      </c>
      <c r="G32">
        <f t="shared" si="1"/>
        <v>1</v>
      </c>
      <c r="H32" t="str">
        <f t="shared" si="2"/>
        <v>Low</v>
      </c>
    </row>
    <row r="33" spans="1:8">
      <c r="A33" t="s">
        <v>9</v>
      </c>
      <c r="B33">
        <f>'CI Lifeline Assessment'!B49</f>
        <v>0</v>
      </c>
      <c r="C33" t="str">
        <f t="shared" si="0"/>
        <v>Transportation0</v>
      </c>
      <c r="D33">
        <f>IF('CI Lifeline Assessment'!C49="Low", 1,IF('CI Lifeline Assessment'!C49="Medium",2,IF('CI Lifeline Assessment'!C49="High",3,0)))</f>
        <v>0</v>
      </c>
      <c r="E33">
        <f>IF('CI Lifeline Assessment'!D49="Low", 1,IF('CI Lifeline Assessment'!D49="Medium",2,IF('CI Lifeline Assessment'!D49="High",3,0)))</f>
        <v>0</v>
      </c>
      <c r="F33">
        <f>IF('CI Lifeline Assessment'!E49="Low", 1,IF('CI Lifeline Assessment'!E49="Medium",2,IF('CI Lifeline Assessment'!E49="High",3,0)))</f>
        <v>0</v>
      </c>
      <c r="G33">
        <f t="shared" si="1"/>
        <v>0</v>
      </c>
      <c r="H33" t="str">
        <f t="shared" si="2"/>
        <v/>
      </c>
    </row>
    <row r="34" spans="1:8">
      <c r="A34" t="s">
        <v>10</v>
      </c>
      <c r="B34" t="str">
        <f>'CI Lifeline Assessment'!B50</f>
        <v>Food/Hydration/Shelter</v>
      </c>
      <c r="C34" t="str">
        <f t="shared" si="0"/>
        <v>WaterFood/Hydration/Shelter</v>
      </c>
      <c r="D34">
        <f>IF('CI Lifeline Assessment'!C50="Low", 1,IF('CI Lifeline Assessment'!C50="Medium",2,IF('CI Lifeline Assessment'!C50="High",3,0)))</f>
        <v>3</v>
      </c>
      <c r="E34">
        <f>IF('CI Lifeline Assessment'!D50="Low", 1,IF('CI Lifeline Assessment'!D50="Medium",2,IF('CI Lifeline Assessment'!D50="High",3,0)))</f>
        <v>3</v>
      </c>
      <c r="F34">
        <f>IF('CI Lifeline Assessment'!E50="Low", 1,IF('CI Lifeline Assessment'!E50="Medium",2,IF('CI Lifeline Assessment'!E50="High",3,0)))</f>
        <v>3</v>
      </c>
      <c r="G34">
        <f t="shared" si="1"/>
        <v>9</v>
      </c>
      <c r="H34" t="str">
        <f t="shared" si="2"/>
        <v>High</v>
      </c>
    </row>
    <row r="35" spans="1:8">
      <c r="A35" t="s">
        <v>10</v>
      </c>
      <c r="B35" t="str">
        <f>'CI Lifeline Assessment'!B51</f>
        <v>Water Systems</v>
      </c>
      <c r="C35" t="str">
        <f t="shared" si="0"/>
        <v>WaterWater Systems</v>
      </c>
      <c r="D35">
        <f>IF('CI Lifeline Assessment'!C51="Low", 1,IF('CI Lifeline Assessment'!C51="Medium",2,IF('CI Lifeline Assessment'!C51="High",3,0)))</f>
        <v>3</v>
      </c>
      <c r="E35">
        <f>IF('CI Lifeline Assessment'!D51="Low", 1,IF('CI Lifeline Assessment'!D51="Medium",2,IF('CI Lifeline Assessment'!D51="High",3,0)))</f>
        <v>3</v>
      </c>
      <c r="F35">
        <f>IF('CI Lifeline Assessment'!E51="Low", 1,IF('CI Lifeline Assessment'!E51="Medium",2,IF('CI Lifeline Assessment'!E51="High",3,0)))</f>
        <v>3</v>
      </c>
      <c r="G35">
        <f t="shared" si="1"/>
        <v>9</v>
      </c>
      <c r="H35" t="str">
        <f t="shared" si="2"/>
        <v>High</v>
      </c>
    </row>
    <row r="36" spans="1:8">
      <c r="A36" t="s">
        <v>10</v>
      </c>
      <c r="B36" t="str">
        <f>'CI Lifeline Assessment'!B52</f>
        <v>Communications</v>
      </c>
      <c r="C36" t="str">
        <f t="shared" si="0"/>
        <v>WaterCommunications</v>
      </c>
      <c r="D36">
        <f>IF('CI Lifeline Assessment'!C52="Low", 1,IF('CI Lifeline Assessment'!C52="Medium",2,IF('CI Lifeline Assessment'!C52="High",3,0)))</f>
        <v>0</v>
      </c>
      <c r="E36">
        <f>IF('CI Lifeline Assessment'!D52="Low", 1,IF('CI Lifeline Assessment'!D52="Medium",2,IF('CI Lifeline Assessment'!D52="High",3,0)))</f>
        <v>0</v>
      </c>
      <c r="F36">
        <f>IF('CI Lifeline Assessment'!E52="Low", 1,IF('CI Lifeline Assessment'!E52="Medium",2,IF('CI Lifeline Assessment'!E52="High",3,0)))</f>
        <v>0</v>
      </c>
      <c r="G36">
        <f t="shared" si="1"/>
        <v>0</v>
      </c>
      <c r="H36" t="str">
        <f t="shared" si="2"/>
        <v/>
      </c>
    </row>
    <row r="37" spans="1:8">
      <c r="A37" t="s">
        <v>10</v>
      </c>
      <c r="B37">
        <f>'CI Lifeline Assessment'!B53</f>
        <v>0</v>
      </c>
      <c r="C37" t="str">
        <f t="shared" si="0"/>
        <v>Water0</v>
      </c>
      <c r="D37">
        <f>IF('CI Lifeline Assessment'!C53="Low", 1,IF('CI Lifeline Assessment'!C53="Medium",2,IF('CI Lifeline Assessment'!C53="High",3,0)))</f>
        <v>0</v>
      </c>
      <c r="E37">
        <f>IF('CI Lifeline Assessment'!D53="Low", 1,IF('CI Lifeline Assessment'!D53="Medium",2,IF('CI Lifeline Assessment'!D53="High",3,0)))</f>
        <v>0</v>
      </c>
      <c r="F37">
        <f>IF('CI Lifeline Assessment'!E53="Low", 1,IF('CI Lifeline Assessment'!E53="Medium",2,IF('CI Lifeline Assessment'!E53="High",3,0)))</f>
        <v>0</v>
      </c>
      <c r="G37">
        <f t="shared" si="1"/>
        <v>0</v>
      </c>
      <c r="H37" t="str">
        <f t="shared" si="2"/>
        <v/>
      </c>
    </row>
    <row r="38" spans="1:8">
      <c r="A38" t="s">
        <v>10</v>
      </c>
      <c r="B38">
        <f>'CI Lifeline Assessment'!B54</f>
        <v>0</v>
      </c>
      <c r="C38" t="str">
        <f t="shared" si="0"/>
        <v>Water0</v>
      </c>
      <c r="D38">
        <f>IF('CI Lifeline Assessment'!C54="Low", 1,IF('CI Lifeline Assessment'!C54="Medium",2,IF('CI Lifeline Assessment'!C54="High",3,0)))</f>
        <v>0</v>
      </c>
      <c r="E38">
        <f>IF('CI Lifeline Assessment'!D54="Low", 1,IF('CI Lifeline Assessment'!D54="Medium",2,IF('CI Lifeline Assessment'!D54="High",3,0)))</f>
        <v>0</v>
      </c>
      <c r="F38">
        <f>IF('CI Lifeline Assessment'!E54="Low", 1,IF('CI Lifeline Assessment'!E54="Medium",2,IF('CI Lifeline Assessment'!E54="High",3,0)))</f>
        <v>0</v>
      </c>
      <c r="G38">
        <f t="shared" si="1"/>
        <v>0</v>
      </c>
      <c r="H38" t="str">
        <f t="shared" si="2"/>
        <v/>
      </c>
    </row>
    <row r="39" spans="1:8">
      <c r="A39" t="s">
        <v>10</v>
      </c>
      <c r="B39">
        <f>'CI Lifeline Assessment'!B56</f>
        <v>0</v>
      </c>
      <c r="C39" t="str">
        <f t="shared" si="0"/>
        <v>Water0</v>
      </c>
      <c r="D39">
        <f>IF('CI Lifeline Assessment'!C55="Low", 1,IF('CI Lifeline Assessment'!C55="Medium",2,IF('CI Lifeline Assessment'!C55="High",3,0)))</f>
        <v>0</v>
      </c>
      <c r="E39">
        <f>IF('CI Lifeline Assessment'!D55="Low", 1,IF('CI Lifeline Assessment'!D55="Medium",2,IF('CI Lifeline Assessment'!D55="High",3,0)))</f>
        <v>0</v>
      </c>
      <c r="F39">
        <f>IF('CI Lifeline Assessment'!E55="Low", 1,IF('CI Lifeline Assessment'!E55="Medium",2,IF('CI Lifeline Assessment'!E55="High",3,0)))</f>
        <v>0</v>
      </c>
      <c r="G39">
        <f t="shared" si="1"/>
        <v>0</v>
      </c>
      <c r="H39" t="str">
        <f t="shared" si="2"/>
        <v/>
      </c>
    </row>
    <row r="40" spans="1:8">
      <c r="A40" t="s">
        <v>10</v>
      </c>
      <c r="B40">
        <f>'CI Lifeline Assessment'!B57</f>
        <v>0</v>
      </c>
      <c r="C40" t="str">
        <f t="shared" si="0"/>
        <v>Water0</v>
      </c>
      <c r="D40">
        <f>IF('CI Lifeline Assessment'!C56="Low", 1,IF('CI Lifeline Assessment'!C56="Medium",2,IF('CI Lifeline Assessment'!C56="High",3,0)))</f>
        <v>0</v>
      </c>
      <c r="E40">
        <f>IF('CI Lifeline Assessment'!D56="Low", 1,IF('CI Lifeline Assessment'!D56="Medium",2,IF('CI Lifeline Assessment'!D56="High",3,0)))</f>
        <v>0</v>
      </c>
      <c r="F40">
        <f>IF('CI Lifeline Assessment'!E56="Low", 1,IF('CI Lifeline Assessment'!E56="Medium",2,IF('CI Lifeline Assessment'!E56="High",3,0)))</f>
        <v>0</v>
      </c>
      <c r="G40">
        <f t="shared" si="1"/>
        <v>0</v>
      </c>
      <c r="H40" t="str">
        <f t="shared" si="2"/>
        <v/>
      </c>
    </row>
    <row r="41" spans="1:8">
      <c r="A41" t="s">
        <v>10</v>
      </c>
      <c r="B41">
        <f>'CI Lifeline Assessment'!B57</f>
        <v>0</v>
      </c>
      <c r="C41" t="str">
        <f t="shared" si="0"/>
        <v>Water0</v>
      </c>
      <c r="D41">
        <f>IF('CI Lifeline Assessment'!C57="Low", 1,IF('CI Lifeline Assessment'!C57="Medium",2,IF('CI Lifeline Assessment'!C57="High",3,0)))</f>
        <v>0</v>
      </c>
      <c r="E41">
        <f>IF('CI Lifeline Assessment'!D57="Low", 1,IF('CI Lifeline Assessment'!D57="Medium",2,IF('CI Lifeline Assessment'!D57="High",3,0)))</f>
        <v>0</v>
      </c>
      <c r="F41">
        <f>IF('CI Lifeline Assessment'!E57="Low", 1,IF('CI Lifeline Assessment'!E57="Medium",2,IF('CI Lifeline Assessment'!E57="High",3,0)))</f>
        <v>0</v>
      </c>
      <c r="G41">
        <f t="shared" si="1"/>
        <v>0</v>
      </c>
      <c r="H41" t="str">
        <f t="shared" si="2"/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d7ba74-5b3c-45ff-b3d4-8d3b26237a77">
      <Terms xmlns="http://schemas.microsoft.com/office/infopath/2007/PartnerControls"/>
    </lcf76f155ced4ddcb4097134ff3c332f>
    <TaxCatchAll xmlns="5dd4e7e6-d538-4020-a288-c39af41a7e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4B953C797BC429C1488C33F9FBC3E" ma:contentTypeVersion="16" ma:contentTypeDescription="Create a new document." ma:contentTypeScope="" ma:versionID="8f355604f51fa4edce537964a014d4a8">
  <xsd:schema xmlns:xsd="http://www.w3.org/2001/XMLSchema" xmlns:xs="http://www.w3.org/2001/XMLSchema" xmlns:p="http://schemas.microsoft.com/office/2006/metadata/properties" xmlns:ns2="ead7ba74-5b3c-45ff-b3d4-8d3b26237a77" xmlns:ns3="5dd4e7e6-d538-4020-a288-c39af41a7e7b" targetNamespace="http://schemas.microsoft.com/office/2006/metadata/properties" ma:root="true" ma:fieldsID="97358cd97104d7ab1556f3e842ef7845" ns2:_="" ns3:_="">
    <xsd:import namespace="ead7ba74-5b3c-45ff-b3d4-8d3b26237a77"/>
    <xsd:import namespace="5dd4e7e6-d538-4020-a288-c39af41a7e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ba74-5b3c-45ff-b3d4-8d3b26237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4e7e6-d538-4020-a288-c39af41a7e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ecce7a-b5f4-4297-8149-d6674fc2025e}" ma:internalName="TaxCatchAll" ma:showField="CatchAllData" ma:web="5dd4e7e6-d538-4020-a288-c39af41a7e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A4F90C-1151-4BE9-B5D5-B81349DF18F7}"/>
</file>

<file path=customXml/itemProps2.xml><?xml version="1.0" encoding="utf-8"?>
<ds:datastoreItem xmlns:ds="http://schemas.openxmlformats.org/officeDocument/2006/customXml" ds:itemID="{41E2C40F-4098-437D-A2DA-63029580B3B1}"/>
</file>

<file path=customXml/itemProps3.xml><?xml version="1.0" encoding="utf-8"?>
<ds:datastoreItem xmlns:ds="http://schemas.openxmlformats.org/officeDocument/2006/customXml" ds:itemID="{46B2F57F-CBDB-4FCB-9426-2D1B7B08C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Yang, Serena</dc:creator>
  <cp:keywords/>
  <dc:description/>
  <cp:lastModifiedBy>Biglow, Jamie (VDEM Contractor)</cp:lastModifiedBy>
  <cp:revision/>
  <dcterms:created xsi:type="dcterms:W3CDTF">2015-06-05T18:17:20Z</dcterms:created>
  <dcterms:modified xsi:type="dcterms:W3CDTF">2025-12-16T20:42:52Z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0x010100F664B953C797BC429C1488C33F9FBC3E</vt:lpwstr>
  </property>
  <property fmtid="{D5CDD505-2E9C-101B-9397-08002B2CF9AE}" pid="3" name="MediaServiceImageTags">
    <vt:lpwstr/>
  </property>
  <property fmtid="{D5CDD505-2E9C-101B-9397-08002B2CF9AE}" pid="4" name="Order">
    <vt:r8>333700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